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7575" activeTab="0"/>
  </bookViews>
  <sheets>
    <sheet name="Sheet1" sheetId="1" r:id="rId1"/>
    <sheet name="Sheet2" sheetId="2" r:id="rId2"/>
  </sheets>
  <definedNames>
    <definedName name="_xlnm._FilterDatabase" localSheetId="0" hidden="1">'Sheet1'!$A$3:$K$70</definedName>
    <definedName name="_xlnm._FilterDatabase" localSheetId="1" hidden="1">'Sheet2'!$A$3:$K$59</definedName>
  </definedNames>
  <calcPr fullCalcOnLoad="1"/>
</workbook>
</file>

<file path=xl/sharedStrings.xml><?xml version="1.0" encoding="utf-8"?>
<sst xmlns="http://schemas.openxmlformats.org/spreadsheetml/2006/main" count="496" uniqueCount="312">
  <si>
    <t>发送理货报告【理货公司】</t>
  </si>
  <si>
    <t>海关</t>
  </si>
  <si>
    <t>船方</t>
  </si>
  <si>
    <t>国检</t>
  </si>
  <si>
    <t>三
报检</t>
  </si>
  <si>
    <t>四、报关</t>
  </si>
  <si>
    <t>五、支付税款</t>
  </si>
  <si>
    <t>六、海关查验及港区作业</t>
  </si>
  <si>
    <t>码头</t>
  </si>
  <si>
    <t>货物港务费</t>
  </si>
  <si>
    <t>港口设施保安费</t>
  </si>
  <si>
    <t>堆场</t>
  </si>
  <si>
    <t>十
还箱</t>
  </si>
  <si>
    <t>查验作业服务费</t>
  </si>
  <si>
    <t>海关</t>
  </si>
  <si>
    <t>查验作业服务费</t>
  </si>
  <si>
    <t>▲【转有纸】现场交单
▼取得查验/放行信息/审结回执</t>
  </si>
  <si>
    <t>港口作业包干费（搬移）</t>
  </si>
  <si>
    <t>堆存费</t>
  </si>
  <si>
    <t>▲【法检货物】报检
▼取得受理（通关单）/查验信息</t>
  </si>
  <si>
    <t>THC码头操作费</t>
  </si>
  <si>
    <t>船方</t>
  </si>
  <si>
    <t>国检</t>
  </si>
  <si>
    <t>海关</t>
  </si>
  <si>
    <t>码头</t>
  </si>
  <si>
    <t>▲【分拨仓库】分拨报检
▼取得放行回执</t>
  </si>
  <si>
    <t>▲【分拨仓库】分拨申请
▼准予分拨回执</t>
  </si>
  <si>
    <t>船方
/
分拨代理</t>
  </si>
  <si>
    <t>▲【分拨仓库】办理放箱手续
▼取得设备交接单</t>
  </si>
  <si>
    <t>【分拨仓库】从港区提箱至分拨仓库</t>
  </si>
  <si>
    <t>完成全部理货。
★电子口岸</t>
  </si>
  <si>
    <t>分拨作业费</t>
  </si>
  <si>
    <t>码头装卸/理货【码头/理货公司】</t>
  </si>
  <si>
    <t>码头
/
理货</t>
  </si>
  <si>
    <t>二
换单</t>
  </si>
  <si>
    <t>▲全申报
▼【法检货物】取得报检回执
▼【非法检检货物】取得放行/查验回执</t>
  </si>
  <si>
    <t>▲申报（应税货物确税）
▼【放行货物】取得放行回执
▼【转有纸】取得现场交单回执
▼【应税货物】取得审结回执
▼【查验货物】取得查验通知</t>
  </si>
  <si>
    <t>▲缴税
▼取得查验或放行信息。</t>
  </si>
  <si>
    <t>海关
/
银行</t>
  </si>
  <si>
    <t>▲配合查验
▼获得放行信息</t>
  </si>
  <si>
    <t>码头
/
分拨仓库</t>
  </si>
  <si>
    <t>▲预约查验
▼获得确认</t>
  </si>
  <si>
    <t>▲现场交单
▼审结核销回执</t>
  </si>
  <si>
    <t>国检</t>
  </si>
  <si>
    <t>▲送检
▼获得相关证单或放行信息</t>
  </si>
  <si>
    <t>【整箱】还箱</t>
  </si>
  <si>
    <t>查验场站</t>
  </si>
  <si>
    <t>报关需提交的单证</t>
  </si>
  <si>
    <t>凭总提单等。
★电子口岸
■分提单号货物清单</t>
  </si>
  <si>
    <t>▲【整箱】办理提箱
▼码头作业</t>
  </si>
  <si>
    <t>国检
/
查验场站
/
分拨仓库</t>
  </si>
  <si>
    <t>※
分拨</t>
  </si>
  <si>
    <t>※</t>
  </si>
  <si>
    <t>一般按体积计费，不具体列表。</t>
  </si>
  <si>
    <t>代理</t>
  </si>
  <si>
    <t>○
安排代理</t>
  </si>
  <si>
    <t>○</t>
  </si>
  <si>
    <t>安排货代、报关报检代理，办理报关报检委托书/协议备案</t>
  </si>
  <si>
    <t>发送舱单【船方】</t>
  </si>
  <si>
    <t>海关
/
国检
/
码头</t>
  </si>
  <si>
    <t>一
卸船理货</t>
  </si>
  <si>
    <t>报检代理费</t>
  </si>
  <si>
    <t>政府定价。</t>
  </si>
  <si>
    <t>七、办理提箱提货</t>
  </si>
  <si>
    <t>还箱卸箱费（上下车）</t>
  </si>
  <si>
    <t>4天免费。上港公布费率，不具体列表。</t>
  </si>
  <si>
    <t>船方公布费率。打单费用。</t>
  </si>
  <si>
    <t>船方公布费率。2017年4月，马士基625，总统695，达飞695，中外运集运685。按690元。</t>
  </si>
  <si>
    <t>修箱费</t>
  </si>
  <si>
    <t>海洋运输附加费（到付费用）</t>
  </si>
  <si>
    <t>上港公布费率49.5元，按50元计。</t>
  </si>
  <si>
    <t>★网上或电话办理(凭《查验通知单》）
◆前置环节5/6</t>
  </si>
  <si>
    <t>政府</t>
  </si>
  <si>
    <t>港口与理货</t>
  </si>
  <si>
    <t>堆场</t>
  </si>
  <si>
    <t>查验场站</t>
  </si>
  <si>
    <t>合计</t>
  </si>
  <si>
    <t>▲【整箱】换取《提货单》/【分拨】换取《分拨提货单》
▼取得《提货单》/分拨换取《分拨提货单》</t>
  </si>
  <si>
    <t>▲付费和预约提箱/提货
▼【整箱】取得《提箱凭证》，【分拨】取得办结凭证</t>
  </si>
  <si>
    <t>八
检验检疫查验</t>
  </si>
  <si>
    <t>报检所需单证</t>
  </si>
  <si>
    <t>费用</t>
  </si>
  <si>
    <t>港口建设费</t>
  </si>
  <si>
    <t>海事规费（政府性基金）。上港代收代缴→海事。</t>
  </si>
  <si>
    <t>▲【整箱】办理放箱手续
▼《提货单》盖放箱章，获得《集装箱交接单》</t>
  </si>
  <si>
    <t>项目</t>
  </si>
  <si>
    <t>签订代理委托书/协议
★报关报检委托书/协议备案，可以通过单一窗口或海关、检验检疫系统办理。</t>
  </si>
  <si>
    <t>船方</t>
  </si>
  <si>
    <t>获得舱单信息后，即可报检。
★单一窗口</t>
  </si>
  <si>
    <t xml:space="preserve">▲【分拨仓库】发运抵/理货报告
▼收到回执  </t>
  </si>
  <si>
    <t>▲【分拨仓库】换取提货单
▼取得提货单</t>
  </si>
  <si>
    <t>凭总提单，参照整箱流程。</t>
  </si>
  <si>
    <t>▲【分拨仓库】付费和预约提箱计划
▼取得提箱凭证</t>
  </si>
  <si>
    <t>取得海关、国检放行。参照整箱流程。</t>
  </si>
  <si>
    <t>凭《提箱凭证》，《集装箱交接单》。参照整箱流程。</t>
  </si>
  <si>
    <t>环节</t>
  </si>
  <si>
    <t>操作流程</t>
  </si>
  <si>
    <t>单证名称</t>
  </si>
  <si>
    <t>○
安排代理</t>
  </si>
  <si>
    <t>○</t>
  </si>
  <si>
    <t>安排货代、报关报检代理，办理报关报检委托书/协议备案</t>
  </si>
  <si>
    <t>代理</t>
  </si>
  <si>
    <t>签订《代理委托书/协议》
★报关报检委托书/协议备案，可以通过单一窗口或海关、检验检疫系统办理。</t>
  </si>
  <si>
    <t>货代服务费</t>
  </si>
  <si>
    <t>报关代理费</t>
  </si>
  <si>
    <t>一
订舱</t>
  </si>
  <si>
    <t>订舱申请（代理需要委托书）
★网络订舱系统</t>
  </si>
  <si>
    <t>一般200-300元（含4项港口费：港口建设、货物港务、港口设施保安、港口作业包干等111.5元）；或90-190元（不含4项费用），按150元。订舱费一般在领取提单时与船方统一结算。</t>
  </si>
  <si>
    <t>港口建设费（政府性基金）</t>
  </si>
  <si>
    <t>海事规费，船方代收→港务→海事。
一般含在订舱费。</t>
  </si>
  <si>
    <t>货物港务费</t>
  </si>
  <si>
    <t>政府定价，船方代收→港务。
一般含在订舱费。</t>
  </si>
  <si>
    <t>港口设施保安费</t>
  </si>
  <si>
    <t>港口作业包干费（搬移）</t>
  </si>
  <si>
    <t>上港公布费率49.5元，按50元计，船方代收→港务。
一般含在订舱费。</t>
  </si>
  <si>
    <t>▲【船公司】发送预配舱单
▼【船公司】取得入库回执</t>
  </si>
  <si>
    <t>◆前置环节1
★电子口岸</t>
  </si>
  <si>
    <t>二
装箱</t>
  </si>
  <si>
    <t>船方公布费率。</t>
  </si>
  <si>
    <t>提空箱（装箱）</t>
  </si>
  <si>
    <t>提箱作业费（上下车）</t>
  </si>
  <si>
    <t>码头</t>
  </si>
  <si>
    <t>信息服务费</t>
  </si>
  <si>
    <t>报送VGM重量信息</t>
  </si>
  <si>
    <t>船方
/
码头</t>
  </si>
  <si>
    <t>货物称重费（VGM）</t>
  </si>
  <si>
    <t>一般企业自行办理称重和报送。对未报送的，上港公布费率，送箱进场称重费用100元/箱，在港称重200元/箱。</t>
  </si>
  <si>
    <t>三
报检与查验</t>
  </si>
  <si>
    <t>▲【口岸报检货物】现场报检
▼【放行货物】取得通关单
▼【现场核查货物】取得查验通知</t>
  </si>
  <si>
    <t>▲【现场核查货物】预约查验
▼取得回执</t>
  </si>
  <si>
    <t>查验场站</t>
  </si>
  <si>
    <t>▲【现场核查货物】接受货证核查
▼取得通关单/查验结果信息</t>
  </si>
  <si>
    <t>国检
/
查验场站</t>
  </si>
  <si>
    <t>查验场站收取。
平均推算。</t>
  </si>
  <si>
    <t>四
报关与查验</t>
  </si>
  <si>
    <t>▲申报
▼取得准予进港通知</t>
  </si>
  <si>
    <t>备齐单证后，按规定申报时提交，或审核时如需要再提交。
★单一窗口
◆前置环节5
◆前置环节9（口岸报检）</t>
  </si>
  <si>
    <t>▲货物通过监管区卡口
▼【非查验货物】取得审结、准予过卡回执
▼【查验货物】指令反馈货主和码头</t>
  </si>
  <si>
    <t>货物运抵监管区卡口，查验的直落查验场站。
◆前置环节10</t>
  </si>
  <si>
    <t>▲【查验货物】填写掏箱记录单
▼查验场站作业</t>
  </si>
  <si>
    <t>理货更改封志信息费</t>
  </si>
  <si>
    <t>理货公司公布费率。场站代收。</t>
  </si>
  <si>
    <t>▲【查验货物】配合查验
▼取得放行信息</t>
  </si>
  <si>
    <t>五
运抵港区</t>
  </si>
  <si>
    <t>▲运抵港区
▼通过港区卡口</t>
  </si>
  <si>
    <t>码头
/
海关</t>
  </si>
  <si>
    <t>◆前置环节5、14
★电子口岸</t>
  </si>
  <si>
    <t>六
装船出运</t>
  </si>
  <si>
    <t>▲货物装船
▼船舶离港</t>
  </si>
  <si>
    <t>码头
/
船方</t>
  </si>
  <si>
    <t>领取提单</t>
  </si>
  <si>
    <t>船方</t>
  </si>
  <si>
    <t>【船代】与外贸企业（货代）结算费用，确认提单后，签发提单。
◆前置环节16</t>
  </si>
  <si>
    <t>AMS/ENS/AFR舱单费（票）</t>
  </si>
  <si>
    <t>船方公布费率，出口美/欧/日，一般＄30（按￥200）。</t>
  </si>
  <si>
    <t>船方文件费（票）</t>
  </si>
  <si>
    <t>船方公布费率，一般400-500。按450元。</t>
  </si>
  <si>
    <t>电放费（票）</t>
  </si>
  <si>
    <t>船证明费（票）</t>
  </si>
  <si>
    <t>【船方】发送清洁舱单</t>
  </si>
  <si>
    <t>海关</t>
  </si>
  <si>
    <t>船离港后72小时内发送。
★电子口岸</t>
  </si>
  <si>
    <t>集装箱封志费</t>
  </si>
  <si>
    <t>凭查验通知
◆前置环节7
★查验场站网站</t>
  </si>
  <si>
    <t>▲发送集装箱装箱单（CLP）
▼获得回执</t>
  </si>
  <si>
    <t>《集装箱交接单》
《集装箱装箱单》</t>
  </si>
  <si>
    <t>类别</t>
  </si>
  <si>
    <t>A</t>
  </si>
  <si>
    <t>B</t>
  </si>
  <si>
    <t>C</t>
  </si>
  <si>
    <t>拆箱理货费</t>
  </si>
  <si>
    <t>船方文件费</t>
  </si>
  <si>
    <t>船方公布费率。一般400-500元/票。按450元。</t>
  </si>
  <si>
    <t>船方公布费率。中外运船代，正本副本提单200-300元/票；共用舱位300或400。按260元。</t>
  </si>
  <si>
    <t>查验送检服务费</t>
  </si>
  <si>
    <t>小计￥</t>
  </si>
  <si>
    <t>∑</t>
  </si>
  <si>
    <t>《提货单》</t>
  </si>
  <si>
    <t>《集装箱交接单》</t>
  </si>
  <si>
    <t>集装箱交接单服务费</t>
  </si>
  <si>
    <t>船抵港前传送（24小时前向海关传送）。
★单一窗口</t>
  </si>
  <si>
    <t>无船承运人换单费</t>
  </si>
  <si>
    <t>船方《提货单》换单费</t>
  </si>
  <si>
    <t>提离港区/分拨仓库</t>
  </si>
  <si>
    <t>码头
/
分拨仓库</t>
  </si>
  <si>
    <t>九
提货离港</t>
  </si>
  <si>
    <t xml:space="preserve">【整箱】由船代/分拨代理通知，或在船公司网站查询，办理换单时间。
【分拨】一般由分拨仓库或分拨代理通知换单。
对有运费到付及附加费的货物，付清相关费用后换单。
</t>
  </si>
  <si>
    <t>◆前置环节7</t>
  </si>
  <si>
    <t>查验手续办理服务费</t>
  </si>
  <si>
    <t>委托代理报关的，通常支付给代理公司，一般250-300元/票。按275元。
（充分市场竞争收费）</t>
  </si>
  <si>
    <t>环节</t>
  </si>
  <si>
    <t>序号</t>
  </si>
  <si>
    <t>操作流程</t>
  </si>
  <si>
    <t>受理部门</t>
  </si>
  <si>
    <t>提交方式</t>
  </si>
  <si>
    <t>★</t>
  </si>
  <si>
    <t>■/★</t>
  </si>
  <si>
    <t>★</t>
  </si>
  <si>
    <t>■</t>
  </si>
  <si>
    <t>获得舱单信息后，即可办理。申报后，确认税款（纸质缴款书可到海关现场打印）。
各类单证，按规定提交。 
★单一窗口
◆前置环节6（法检货物凭报检通关单）</t>
  </si>
  <si>
    <t>报关需提交的单证，及其他需要提交的单证</t>
  </si>
  <si>
    <t>■</t>
  </si>
  <si>
    <t>《提箱凭证》</t>
  </si>
  <si>
    <t>报检单及报检受理回执
按《入境货物随附单证无纸化方式列表》</t>
  </si>
  <si>
    <r>
      <t>施检时核验原件（可以提前在报检窗口办理，凭《查验通知单》）。
◆前置环节</t>
    </r>
    <r>
      <rPr>
        <sz val="11"/>
        <rFont val="Calibri"/>
        <family val="2"/>
      </rPr>
      <t>5/6</t>
    </r>
  </si>
  <si>
    <t>【整箱】
《提箱凭证》
《集装箱交接单》
【分拨】
《分拨提货单》</t>
  </si>
  <si>
    <t>《提单》（副本加电放保函）</t>
  </si>
  <si>
    <t>办理方式
★能够无纸/电子
■纸质
◆前置环节</t>
  </si>
  <si>
    <t>按确认的税费支付。有资格企业可汇总纳税。
★关税支付系统
◆前置环节7/8</t>
  </si>
  <si>
    <t>船方公布费率。如日本航线BAF、CAF等600。</t>
  </si>
  <si>
    <t>◆前置环节：船方办理进港手续。
★单一窗口</t>
  </si>
  <si>
    <t>◎</t>
  </si>
  <si>
    <t>▲申请放箱
▼获得《集装箱交接单》</t>
  </si>
  <si>
    <t>《集装箱装箱单》</t>
  </si>
  <si>
    <t>法检货物应在属地报检、实施检验检疫。口岸报检是需要在口岸核查货证的外地产货物。
凭报检委托书、报检单、换证凭单等办理</t>
  </si>
  <si>
    <t>凭报检单、查验通知
◆前置环节8</t>
  </si>
  <si>
    <t>《载货清单》（海关单证）、《集装箱装箱单（CLP）》（码头单证），属于同类单证。</t>
  </si>
  <si>
    <t>1、《报检委托书》属于一次性提交。
2、其他检验检疫证明，按上海检验检疫局《入境货物随附单证无纸化方式列表》要求办理。</t>
  </si>
  <si>
    <t>按无纸化报检办理。
★单一窗口
◆前置环节5</t>
  </si>
  <si>
    <t>1《报检单》</t>
  </si>
  <si>
    <t>2《报检委托书》</t>
  </si>
  <si>
    <t>3《合同》</t>
  </si>
  <si>
    <t>4《发票》</t>
  </si>
  <si>
    <t>5《装箱清单(装箱单)》</t>
  </si>
  <si>
    <t>6《提单》</t>
  </si>
  <si>
    <t>1《报关单》</t>
  </si>
  <si>
    <t>2《报关委托书》</t>
  </si>
  <si>
    <t>7《提单》</t>
  </si>
  <si>
    <t>8《原产地证明》+</t>
  </si>
  <si>
    <t>9《进口许可证件》+</t>
  </si>
  <si>
    <t>6《信用证》</t>
  </si>
  <si>
    <t>5《装箱清单(装箱单)》</t>
  </si>
  <si>
    <t>6《载货清单》</t>
  </si>
  <si>
    <t>7《提单》</t>
  </si>
  <si>
    <t>根据港务集团公告开港时间，开船前5天内进港。
◆前置环节6、11/13</t>
  </si>
  <si>
    <t>◆前置环节10、11、12</t>
  </si>
  <si>
    <t>查验相关单证</t>
  </si>
  <si>
    <t>凭码头作业单办理
◆前置环节11</t>
  </si>
  <si>
    <t>◆前置环节15
（通过★单一窗口，船方办理离港手续，并提交■《船舶出境（港）申报单》）。</t>
  </si>
  <si>
    <t>集装箱交接服务费</t>
  </si>
  <si>
    <t>凭《提单》号办理
◆前置环节1
★网络办理70%
（现场办理30%）</t>
  </si>
  <si>
    <t>◆前置环节3</t>
  </si>
  <si>
    <t>一般400-600元，平均480元/箱。查验没有问题的，由政府承担；有问题的，企业承担。</t>
  </si>
  <si>
    <t>相关检疫处理费</t>
  </si>
  <si>
    <t>货主自主申请仓库拆箱理货，理货公司收取和公布费率。如江浙费率90元。不具体列表。</t>
  </si>
  <si>
    <t>一般由车队或报检代理收取100-200元，按150元。
（分类汇总列为代理类别）</t>
  </si>
  <si>
    <t>进场截止时间前报送船公司（未报送的，进港办理重量验证）
★网络系统或邮件</t>
  </si>
  <si>
    <t>■/★</t>
  </si>
  <si>
    <t>8《出口许可证件》+</t>
  </si>
  <si>
    <t>10海关要求的其他单证+</t>
  </si>
  <si>
    <t>9海关要求的其他单证+</t>
  </si>
  <si>
    <t>说明</t>
  </si>
  <si>
    <t xml:space="preserve">集装箱费用，按20尺普通标箱计，以票/批收费的按1票1箱。
</t>
  </si>
  <si>
    <t>1、属地报检已按规定准备和提交，口岸报检需要时提交。
2、《报检委托书》属于一次性提交。
3、其他检验检疫证明，按上海检验检疫局《出境货物随附单证无纸化方式列表》要求办理。</t>
  </si>
  <si>
    <t>◆前置环节4
★装箱单录入系统</t>
  </si>
  <si>
    <t>D</t>
  </si>
  <si>
    <t>D</t>
  </si>
  <si>
    <t>A+B+C</t>
  </si>
  <si>
    <t>B与检验检疫等有关费用</t>
  </si>
  <si>
    <t>C与港口及货代有关费用</t>
  </si>
  <si>
    <t>D其他费用</t>
  </si>
  <si>
    <t>D</t>
  </si>
  <si>
    <t>《提单》（配舱回单）</t>
  </si>
  <si>
    <t>▲订舱
▼取得配舱回单（场站/码头收据/提单）</t>
  </si>
  <si>
    <t>清洗与搬移费</t>
  </si>
  <si>
    <t>行业协会提供，水洗30-50/化洗40-90，平均75；搬移100。</t>
  </si>
  <si>
    <t>视箱损情况。不具体列表。</t>
  </si>
  <si>
    <t>《VGM重量证明（SOLAS证明）》（自行声明制作）</t>
  </si>
  <si>
    <t>▲【码头】发送运抵报告
▼获得回执（码头放行）</t>
  </si>
  <si>
    <t>按国家发改委2357号收费办法、放开部分检验检测经营服务收费通知，由检疫处理单位收取和公布费率。不具体列表。</t>
  </si>
  <si>
    <t>类别汇总</t>
  </si>
  <si>
    <t>小计＄</t>
  </si>
  <si>
    <t>A与海关有关费用</t>
  </si>
  <si>
    <t>◎</t>
  </si>
  <si>
    <t>口岸环节费用（￥元）
A与海关有关费用
B与检验检疫等有关费用
C与港口有关费用
D其他费用</t>
  </si>
  <si>
    <t>7《厂检单(或产品符合性申明）》</t>
  </si>
  <si>
    <t>8其他检验检疫证明+</t>
  </si>
  <si>
    <t>7《原产地证》+</t>
  </si>
  <si>
    <t>船方订舱费
（不含4项港口费用）</t>
  </si>
  <si>
    <t>亿通收取，企业向码头B2B报文，平均1元/单。忽略不计。</t>
  </si>
  <si>
    <t>凭总提单等。
★入境货物检验检疫无纸化申报系统</t>
  </si>
  <si>
    <t>需要提交的单证（带+，为根据货物不同类别而需要提交的）
★能够电子方式提交；
■纸质提交；
◎申报时可不提交，海关审核时如需要再提交。</t>
  </si>
  <si>
    <t>需要的单证（带+的，为根据货物不同类别而需要提交的）
★能够电子方式提交；
■纸质提交；
◎申报时可不提交，海关审核时如需要再提交。</t>
  </si>
  <si>
    <t>5天内免。上港公布费率，不具体列表。</t>
  </si>
  <si>
    <t>集装箱超期使用费</t>
  </si>
  <si>
    <t>一般免7-10天，船方公布费率，超期＄10/天。船延期也由货主承担。不具体列表。</t>
  </si>
  <si>
    <t>一般100-200元。按150元。（充分市场竞争收费）</t>
  </si>
  <si>
    <t>行业协会评估。（充分市场竞争收费）</t>
  </si>
  <si>
    <t>一般150-250元/票，按200元。（充分市场竞争收费）</t>
  </si>
  <si>
    <t>一般50-200元/票。按100元。（充分市场竞争收费）</t>
  </si>
  <si>
    <t>一般200-260元/票，低于船方换单费。按230元</t>
  </si>
  <si>
    <t>行业协会提供，30-100。按70元。</t>
  </si>
  <si>
    <t>★</t>
  </si>
  <si>
    <t>■/★</t>
  </si>
  <si>
    <t>船方公布费率，一般200-400元。出口美/欧/亚一般不需要。不具体列表。</t>
  </si>
  <si>
    <t>行业协会提供，30-100。按70元。</t>
  </si>
  <si>
    <t>口岸报检。一般50-100元。按70元。（充分市场竞争收费）</t>
  </si>
  <si>
    <t>★【整箱】按《查验通知单》要求，在港务集团网上受理平台办理。
【分拨】电话预约
◆前置环节7/8/9</t>
  </si>
  <si>
    <r>
      <t>■查验相关单证
◆前置环节</t>
    </r>
    <r>
      <rPr>
        <sz val="11"/>
        <rFont val="Calibri"/>
        <family val="2"/>
      </rPr>
      <t>10</t>
    </r>
  </si>
  <si>
    <r>
      <t>海关放行后。
（一般转货代车队办理）
■提货单
◆前置环节</t>
    </r>
    <r>
      <rPr>
        <sz val="11"/>
        <rFont val="Calibri"/>
        <family val="2"/>
      </rPr>
      <t>4</t>
    </r>
    <r>
      <rPr>
        <sz val="11"/>
        <rFont val="宋体"/>
        <family val="0"/>
      </rPr>
      <t xml:space="preserve">
◆前置环节</t>
    </r>
    <r>
      <rPr>
        <sz val="11"/>
        <rFont val="Calibri"/>
        <family val="2"/>
      </rPr>
      <t>7/8/9/11</t>
    </r>
  </si>
  <si>
    <r>
      <t>获海关放行、国检放行或查验信息、整箱办理放箱后。
【整箱】★港务平台（《提货单》需现场提交）
【分拨】现场办理
◆前置环节</t>
    </r>
    <r>
      <rPr>
        <sz val="11"/>
        <rFont val="Calibri"/>
        <family val="2"/>
      </rPr>
      <t xml:space="preserve">7/8/9/11
</t>
    </r>
    <r>
      <rPr>
        <sz val="11"/>
        <rFont val="宋体"/>
        <family val="0"/>
      </rPr>
      <t>◆前置环节</t>
    </r>
    <r>
      <rPr>
        <sz val="11"/>
        <rFont val="Calibri"/>
        <family val="2"/>
      </rPr>
      <t xml:space="preserve">5/6
</t>
    </r>
    <r>
      <rPr>
        <sz val="11"/>
        <rFont val="宋体"/>
        <family val="0"/>
      </rPr>
      <t>◆前置环节</t>
    </r>
    <r>
      <rPr>
        <sz val="11"/>
        <rFont val="Calibri"/>
        <family val="2"/>
      </rPr>
      <t>12</t>
    </r>
  </si>
  <si>
    <r>
      <t>◆前置环节</t>
    </r>
    <r>
      <rPr>
        <sz val="11"/>
        <rFont val="Calibri"/>
        <family val="2"/>
      </rPr>
      <t>13</t>
    </r>
  </si>
  <si>
    <r>
      <t>■查验通知
◆前置环节</t>
    </r>
    <r>
      <rPr>
        <sz val="11"/>
        <rFont val="Calibri"/>
        <family val="2"/>
      </rPr>
      <t>15/16</t>
    </r>
  </si>
  <si>
    <t>已办理提箱/提货（检验检疫港区查验，获得放行）
◆前置环节13
◆前置环节17</t>
  </si>
  <si>
    <t>船方公布费率，目前实际低于公布费率20-100元。按50元计。</t>
  </si>
  <si>
    <t>▲办理预约查验
▼取得作业单/确认信息</t>
  </si>
  <si>
    <t>（如因系统故障，港务集团未收到海关查验指令，企业需凭查验通知到现场海关业务窗口办理相关手续）</t>
  </si>
  <si>
    <r>
      <t xml:space="preserve">上海口岸通关流程和费用情况（集装箱进口，听取企业意见稿）
</t>
    </r>
    <r>
      <rPr>
        <b/>
        <sz val="12"/>
        <rFont val="宋体"/>
        <family val="0"/>
      </rPr>
      <t>说明：
1：操作流程：主要是外贸企业（货主）或其代理(注明除外)向监管单位、港口、船方等办理的手续（▲提交办理，▼结果反馈，企业材料齐全规范操作）。不包括：担保放行，修改补充材料，办理部门发现疑问或转技术认定等。各口岸可能有差异。
2、费用：参照国际机构的费用口径，由外贸企业或通过代理，支付的口岸环节费用。其中：
   A类：与海关有关费用，只考虑发生概率超过20%的情况。
   B类：与检验检疫等政府机构有关费用，只考虑发生概率超过20%的情况。
   C类：与港口有关费用，包括港口作业费，货代与船方收取的费用（Terminal handling fees）等。
   D类：其他费用，如，概率不超过20%查验发生的费用；到付的海洋运输附加费；货物提离港区后但与口岸物流有关的费用。 
   以上不包括：税，保险，由船方承担的费用（如引航、拖轮、停泊、港口作业包干、理货等费用），海洋运输基本费+海洋运输附加费（除进口默认到付费用），不开收据的非正式付款和企业内部成本分摊，国内提发货运输费，改期或滞港落箱等费用。
4、货物：集装箱整箱（分拨货仅描述操作流程），主要考虑机电、轻工类。不包括：废旧、危险品、动植物及特殊货物等。</t>
    </r>
  </si>
  <si>
    <r>
      <t xml:space="preserve">上海口岸通关流程和费用情况（集装箱出口，洋山先报关后运抵模式，听取企业意见稿）
</t>
    </r>
    <r>
      <rPr>
        <b/>
        <sz val="12"/>
        <rFont val="宋体"/>
        <family val="0"/>
      </rPr>
      <t>说明：（参照集装箱进口说明）</t>
    </r>
  </si>
  <si>
    <t>A+B+C+D
按收费主体（不包括代收费用）
￥</t>
  </si>
  <si>
    <t>A+B+C
按收费主体（不包括代收费用）
￥</t>
  </si>
  <si>
    <t>A+B+C按收费主体（不包括代收费用）
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</si>
</sst>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Calibri"/>
      <family val="2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Calibri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b/>
      <sz val="11"/>
      <color rgb="FFFF0000"/>
      <name val="Calibri"/>
      <family val="0"/>
    </font>
    <font>
      <sz val="11"/>
      <color rgb="FFFF0000"/>
      <name val="宋体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40" applyFont="1" applyBorder="1" applyAlignment="1">
      <alignment vertical="center" wrapText="1"/>
      <protection/>
    </xf>
    <xf numFmtId="0" fontId="7" fillId="0" borderId="12" xfId="40" applyFont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7" fontId="43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77" fontId="44" fillId="0" borderId="0" xfId="0" applyNumberFormat="1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7" fillId="0" borderId="12" xfId="40" applyFont="1" applyBorder="1" applyAlignment="1">
      <alignment horizontal="left" vertical="center" wrapText="1"/>
      <protection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7" fillId="0" borderId="16" xfId="40" applyFont="1" applyBorder="1" applyAlignment="1">
      <alignment vertical="center" wrapText="1"/>
      <protection/>
    </xf>
    <xf numFmtId="0" fontId="45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77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7" fontId="44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177" fontId="34" fillId="0" borderId="11" xfId="0" applyNumberFormat="1" applyFont="1" applyBorder="1" applyAlignment="1">
      <alignment vertical="center" wrapText="1"/>
    </xf>
    <xf numFmtId="177" fontId="34" fillId="0" borderId="31" xfId="0" applyNumberFormat="1" applyFont="1" applyBorder="1" applyAlignment="1">
      <alignment vertical="center" wrapText="1"/>
    </xf>
    <xf numFmtId="177" fontId="34" fillId="0" borderId="22" xfId="0" applyNumberFormat="1" applyFont="1" applyBorder="1" applyAlignment="1">
      <alignment vertical="center" wrapText="1"/>
    </xf>
    <xf numFmtId="177" fontId="9" fillId="0" borderId="32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4" fillId="0" borderId="14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4" fillId="0" borderId="34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34" xfId="0" applyFont="1" applyBorder="1" applyAlignment="1">
      <alignment vertical="center"/>
    </xf>
    <xf numFmtId="9" fontId="34" fillId="0" borderId="35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9" fontId="34" fillId="0" borderId="31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9" fontId="34" fillId="0" borderId="32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77" fontId="46" fillId="0" borderId="34" xfId="0" applyNumberFormat="1" applyFont="1" applyBorder="1" applyAlignment="1">
      <alignment vertical="center" wrapText="1"/>
    </xf>
    <xf numFmtId="177" fontId="9" fillId="0" borderId="35" xfId="0" applyNumberFormat="1" applyFont="1" applyBorder="1" applyAlignment="1">
      <alignment vertical="center" wrapText="1"/>
    </xf>
    <xf numFmtId="177" fontId="9" fillId="0" borderId="11" xfId="0" applyNumberFormat="1" applyFont="1" applyBorder="1" applyAlignment="1">
      <alignment vertical="center" wrapText="1"/>
    </xf>
    <xf numFmtId="177" fontId="9" fillId="0" borderId="31" xfId="0" applyNumberFormat="1" applyFont="1" applyBorder="1" applyAlignment="1">
      <alignment vertical="center" wrapText="1"/>
    </xf>
    <xf numFmtId="177" fontId="46" fillId="0" borderId="11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34" fillId="0" borderId="50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46" fillId="0" borderId="54" xfId="0" applyFont="1" applyBorder="1" applyAlignment="1">
      <alignment vertical="center" wrapText="1"/>
    </xf>
    <xf numFmtId="0" fontId="46" fillId="0" borderId="55" xfId="0" applyFont="1" applyBorder="1" applyAlignment="1">
      <alignment vertical="center" wrapText="1"/>
    </xf>
    <xf numFmtId="0" fontId="34" fillId="0" borderId="54" xfId="0" applyFont="1" applyBorder="1" applyAlignment="1">
      <alignment vertical="center" wrapText="1"/>
    </xf>
    <xf numFmtId="0" fontId="34" fillId="0" borderId="55" xfId="0" applyFont="1" applyBorder="1" applyAlignment="1">
      <alignment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left" vertical="center" wrapText="1"/>
    </xf>
    <xf numFmtId="0" fontId="5" fillId="33" borderId="6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3" borderId="65" xfId="0" applyFont="1" applyFill="1" applyBorder="1" applyAlignment="1">
      <alignment horizontal="left" vertical="center" wrapText="1"/>
    </xf>
    <xf numFmtId="0" fontId="5" fillId="33" borderId="66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8" xfId="0" applyFont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4">
      <selection activeCell="A72" sqref="A72:B78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19.28125" style="1" customWidth="1"/>
    <col min="4" max="4" width="4.8515625" style="0" customWidth="1"/>
    <col min="5" max="5" width="17.421875" style="0" customWidth="1"/>
    <col min="6" max="6" width="22.57421875" style="0" customWidth="1"/>
    <col min="7" max="7" width="6.00390625" style="1" customWidth="1"/>
    <col min="8" max="8" width="4.57421875" style="1" customWidth="1"/>
    <col min="9" max="9" width="14.28125" style="1" customWidth="1"/>
    <col min="10" max="10" width="7.421875" style="1" customWidth="1"/>
    <col min="11" max="11" width="27.421875" style="1" customWidth="1"/>
  </cols>
  <sheetData>
    <row r="1" spans="1:11" ht="200.25" customHeight="1" thickBot="1">
      <c r="A1" s="237" t="s">
        <v>307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88.5" customHeight="1">
      <c r="A2" s="222" t="s">
        <v>190</v>
      </c>
      <c r="B2" s="224" t="s">
        <v>191</v>
      </c>
      <c r="C2" s="224" t="s">
        <v>192</v>
      </c>
      <c r="D2" s="224" t="s">
        <v>193</v>
      </c>
      <c r="E2" s="216" t="s">
        <v>207</v>
      </c>
      <c r="F2" s="209" t="s">
        <v>281</v>
      </c>
      <c r="G2" s="212"/>
      <c r="H2" s="209" t="s">
        <v>274</v>
      </c>
      <c r="I2" s="210"/>
      <c r="J2" s="211"/>
      <c r="K2" s="117" t="s">
        <v>252</v>
      </c>
    </row>
    <row r="3" spans="1:11" ht="57" customHeight="1" thickBot="1">
      <c r="A3" s="223"/>
      <c r="B3" s="225"/>
      <c r="C3" s="225"/>
      <c r="D3" s="225"/>
      <c r="E3" s="217"/>
      <c r="F3" s="38" t="s">
        <v>97</v>
      </c>
      <c r="G3" s="97" t="s">
        <v>194</v>
      </c>
      <c r="H3" s="38" t="s">
        <v>166</v>
      </c>
      <c r="I3" s="96" t="s">
        <v>85</v>
      </c>
      <c r="J3" s="37" t="s">
        <v>81</v>
      </c>
      <c r="K3" s="118" t="s">
        <v>251</v>
      </c>
    </row>
    <row r="4" spans="1:11" ht="31.5" customHeight="1">
      <c r="A4" s="220" t="s">
        <v>55</v>
      </c>
      <c r="B4" s="231" t="s">
        <v>56</v>
      </c>
      <c r="C4" s="231" t="s">
        <v>57</v>
      </c>
      <c r="D4" s="231" t="s">
        <v>54</v>
      </c>
      <c r="E4" s="245" t="s">
        <v>86</v>
      </c>
      <c r="F4" s="80"/>
      <c r="G4" s="109"/>
      <c r="H4" s="116" t="s">
        <v>167</v>
      </c>
      <c r="I4" s="164" t="s">
        <v>104</v>
      </c>
      <c r="J4" s="154">
        <v>200</v>
      </c>
      <c r="K4" s="2" t="s">
        <v>288</v>
      </c>
    </row>
    <row r="5" spans="1:11" ht="30.75" customHeight="1">
      <c r="A5" s="220"/>
      <c r="B5" s="231"/>
      <c r="C5" s="231"/>
      <c r="D5" s="231"/>
      <c r="E5" s="245"/>
      <c r="F5" s="115"/>
      <c r="G5" s="111"/>
      <c r="H5" s="116" t="s">
        <v>168</v>
      </c>
      <c r="I5" s="164" t="s">
        <v>61</v>
      </c>
      <c r="J5" s="154">
        <v>100</v>
      </c>
      <c r="K5" s="2" t="s">
        <v>289</v>
      </c>
    </row>
    <row r="6" spans="1:11" ht="35.25" customHeight="1">
      <c r="A6" s="220"/>
      <c r="B6" s="231"/>
      <c r="C6" s="231"/>
      <c r="D6" s="231"/>
      <c r="E6" s="245"/>
      <c r="F6" s="115"/>
      <c r="G6" s="111"/>
      <c r="H6" s="116" t="s">
        <v>169</v>
      </c>
      <c r="I6" s="164" t="s">
        <v>103</v>
      </c>
      <c r="J6" s="25">
        <v>300</v>
      </c>
      <c r="K6" s="8" t="s">
        <v>287</v>
      </c>
    </row>
    <row r="7" spans="1:11" ht="75" customHeight="1">
      <c r="A7" s="220" t="s">
        <v>60</v>
      </c>
      <c r="B7" s="21">
        <v>1</v>
      </c>
      <c r="C7" s="21" t="s">
        <v>58</v>
      </c>
      <c r="D7" s="20" t="s">
        <v>59</v>
      </c>
      <c r="E7" s="75" t="s">
        <v>180</v>
      </c>
      <c r="F7" s="24"/>
      <c r="G7" s="109"/>
      <c r="H7" s="116"/>
      <c r="I7" s="164"/>
      <c r="J7" s="25"/>
      <c r="K7" s="8"/>
    </row>
    <row r="8" spans="1:11" ht="46.5" customHeight="1">
      <c r="A8" s="220"/>
      <c r="B8" s="4">
        <v>2</v>
      </c>
      <c r="C8" s="5" t="s">
        <v>32</v>
      </c>
      <c r="D8" s="19" t="s">
        <v>33</v>
      </c>
      <c r="E8" s="88" t="s">
        <v>210</v>
      </c>
      <c r="F8" s="31"/>
      <c r="G8" s="106"/>
      <c r="H8" s="26"/>
      <c r="I8" s="53"/>
      <c r="J8" s="25"/>
      <c r="K8" s="3"/>
    </row>
    <row r="9" spans="1:11" ht="30.75" customHeight="1">
      <c r="A9" s="220"/>
      <c r="B9" s="4">
        <v>3</v>
      </c>
      <c r="C9" s="5" t="s">
        <v>0</v>
      </c>
      <c r="D9" s="5" t="s">
        <v>14</v>
      </c>
      <c r="E9" s="6" t="s">
        <v>30</v>
      </c>
      <c r="F9" s="31"/>
      <c r="G9" s="106"/>
      <c r="H9" s="28"/>
      <c r="I9" s="21"/>
      <c r="J9" s="29"/>
      <c r="K9" s="8"/>
    </row>
    <row r="10" spans="1:11" ht="45" customHeight="1">
      <c r="A10" s="220" t="s">
        <v>51</v>
      </c>
      <c r="B10" s="9" t="s">
        <v>52</v>
      </c>
      <c r="C10" s="9" t="s">
        <v>90</v>
      </c>
      <c r="D10" s="9" t="s">
        <v>21</v>
      </c>
      <c r="E10" s="10" t="s">
        <v>91</v>
      </c>
      <c r="F10" s="39"/>
      <c r="G10" s="9"/>
      <c r="H10" s="28"/>
      <c r="I10" s="21"/>
      <c r="J10" s="29"/>
      <c r="K10" s="8"/>
    </row>
    <row r="11" spans="1:11" ht="48.75" customHeight="1">
      <c r="A11" s="220"/>
      <c r="B11" s="9" t="s">
        <v>52</v>
      </c>
      <c r="C11" s="9" t="s">
        <v>25</v>
      </c>
      <c r="D11" s="9" t="s">
        <v>22</v>
      </c>
      <c r="E11" s="10" t="s">
        <v>280</v>
      </c>
      <c r="F11" s="39"/>
      <c r="G11" s="9"/>
      <c r="H11" s="28"/>
      <c r="I11" s="21"/>
      <c r="J11" s="29"/>
      <c r="K11" s="8"/>
    </row>
    <row r="12" spans="1:11" ht="57" customHeight="1">
      <c r="A12" s="220"/>
      <c r="B12" s="9" t="s">
        <v>52</v>
      </c>
      <c r="C12" s="9" t="s">
        <v>26</v>
      </c>
      <c r="D12" s="9" t="s">
        <v>23</v>
      </c>
      <c r="E12" s="10" t="s">
        <v>48</v>
      </c>
      <c r="F12" s="39"/>
      <c r="G12" s="9"/>
      <c r="H12" s="28"/>
      <c r="I12" s="21"/>
      <c r="J12" s="29"/>
      <c r="K12" s="8"/>
    </row>
    <row r="13" spans="1:11" ht="45.75" customHeight="1">
      <c r="A13" s="220"/>
      <c r="B13" s="9" t="s">
        <v>52</v>
      </c>
      <c r="C13" s="9" t="s">
        <v>28</v>
      </c>
      <c r="D13" s="9" t="s">
        <v>21</v>
      </c>
      <c r="E13" s="10" t="s">
        <v>91</v>
      </c>
      <c r="F13" s="39"/>
      <c r="G13" s="9"/>
      <c r="H13" s="28"/>
      <c r="I13" s="21"/>
      <c r="J13" s="29"/>
      <c r="K13" s="8"/>
    </row>
    <row r="14" spans="1:11" ht="48" customHeight="1">
      <c r="A14" s="220"/>
      <c r="B14" s="9" t="s">
        <v>52</v>
      </c>
      <c r="C14" s="9" t="s">
        <v>92</v>
      </c>
      <c r="D14" s="9" t="s">
        <v>24</v>
      </c>
      <c r="E14" s="10" t="s">
        <v>93</v>
      </c>
      <c r="F14" s="39"/>
      <c r="G14" s="9"/>
      <c r="H14" s="28"/>
      <c r="I14" s="21"/>
      <c r="J14" s="29"/>
      <c r="K14" s="8"/>
    </row>
    <row r="15" spans="1:11" ht="48" customHeight="1">
      <c r="A15" s="220"/>
      <c r="B15" s="9" t="s">
        <v>52</v>
      </c>
      <c r="C15" s="9" t="s">
        <v>29</v>
      </c>
      <c r="D15" s="9" t="s">
        <v>24</v>
      </c>
      <c r="E15" s="10" t="s">
        <v>94</v>
      </c>
      <c r="F15" s="39"/>
      <c r="G15" s="9"/>
      <c r="H15" s="28"/>
      <c r="I15" s="21"/>
      <c r="J15" s="29"/>
      <c r="K15" s="8"/>
    </row>
    <row r="16" spans="1:11" ht="42.75" customHeight="1">
      <c r="A16" s="220"/>
      <c r="B16" s="9" t="s">
        <v>52</v>
      </c>
      <c r="C16" s="9" t="s">
        <v>89</v>
      </c>
      <c r="D16" s="9" t="s">
        <v>23</v>
      </c>
      <c r="E16" s="23"/>
      <c r="F16" s="39"/>
      <c r="G16" s="9"/>
      <c r="H16" s="28"/>
      <c r="I16" s="21"/>
      <c r="J16" s="29"/>
      <c r="K16" s="12"/>
    </row>
    <row r="17" spans="1:11" ht="30" customHeight="1">
      <c r="A17" s="220" t="s">
        <v>34</v>
      </c>
      <c r="B17" s="227">
        <v>4</v>
      </c>
      <c r="C17" s="221" t="s">
        <v>77</v>
      </c>
      <c r="D17" s="221" t="s">
        <v>27</v>
      </c>
      <c r="E17" s="218" t="s">
        <v>186</v>
      </c>
      <c r="F17" s="239" t="s">
        <v>206</v>
      </c>
      <c r="G17" s="242" t="s">
        <v>201</v>
      </c>
      <c r="H17" s="110" t="s">
        <v>169</v>
      </c>
      <c r="I17" s="74" t="s">
        <v>181</v>
      </c>
      <c r="J17" s="25">
        <v>230</v>
      </c>
      <c r="K17" s="8" t="s">
        <v>290</v>
      </c>
    </row>
    <row r="18" spans="1:11" ht="45.75" customHeight="1">
      <c r="A18" s="220"/>
      <c r="B18" s="227"/>
      <c r="C18" s="221"/>
      <c r="D18" s="221"/>
      <c r="E18" s="218"/>
      <c r="F18" s="240"/>
      <c r="G18" s="243"/>
      <c r="H18" s="110" t="s">
        <v>169</v>
      </c>
      <c r="I18" s="74" t="s">
        <v>182</v>
      </c>
      <c r="J18" s="25">
        <v>260</v>
      </c>
      <c r="K18" s="12" t="s">
        <v>173</v>
      </c>
    </row>
    <row r="19" spans="1:11" ht="33" customHeight="1">
      <c r="A19" s="220"/>
      <c r="B19" s="227"/>
      <c r="C19" s="221"/>
      <c r="D19" s="221"/>
      <c r="E19" s="218"/>
      <c r="F19" s="240"/>
      <c r="G19" s="243"/>
      <c r="H19" s="110" t="s">
        <v>169</v>
      </c>
      <c r="I19" s="72" t="s">
        <v>171</v>
      </c>
      <c r="J19" s="25">
        <v>450</v>
      </c>
      <c r="K19" s="8" t="s">
        <v>172</v>
      </c>
    </row>
    <row r="20" spans="1:11" ht="49.5" customHeight="1">
      <c r="A20" s="220"/>
      <c r="B20" s="227"/>
      <c r="C20" s="221"/>
      <c r="D20" s="221"/>
      <c r="E20" s="218"/>
      <c r="F20" s="240"/>
      <c r="G20" s="243"/>
      <c r="H20" s="110" t="s">
        <v>169</v>
      </c>
      <c r="I20" s="72" t="s">
        <v>20</v>
      </c>
      <c r="J20" s="25">
        <v>690</v>
      </c>
      <c r="K20" s="12" t="s">
        <v>67</v>
      </c>
    </row>
    <row r="21" spans="1:11" ht="43.5" customHeight="1">
      <c r="A21" s="220"/>
      <c r="B21" s="227"/>
      <c r="C21" s="221"/>
      <c r="D21" s="221"/>
      <c r="E21" s="218"/>
      <c r="F21" s="241"/>
      <c r="G21" s="244"/>
      <c r="H21" s="116" t="s">
        <v>255</v>
      </c>
      <c r="I21" s="128" t="s">
        <v>69</v>
      </c>
      <c r="J21" s="25">
        <v>600</v>
      </c>
      <c r="K21" s="8" t="s">
        <v>209</v>
      </c>
    </row>
    <row r="22" spans="1:11" ht="78" customHeight="1">
      <c r="A22" s="220" t="s">
        <v>4</v>
      </c>
      <c r="B22" s="4">
        <v>5</v>
      </c>
      <c r="C22" s="5" t="s">
        <v>35</v>
      </c>
      <c r="D22" s="5" t="s">
        <v>3</v>
      </c>
      <c r="E22" s="11" t="s">
        <v>88</v>
      </c>
      <c r="F22" s="76"/>
      <c r="G22" s="106"/>
      <c r="H22" s="28"/>
      <c r="I22" s="21"/>
      <c r="J22" s="29"/>
      <c r="K22" s="12"/>
    </row>
    <row r="23" spans="1:11" ht="19.5" customHeight="1">
      <c r="A23" s="220"/>
      <c r="B23" s="227">
        <v>6</v>
      </c>
      <c r="C23" s="200" t="s">
        <v>19</v>
      </c>
      <c r="D23" s="221" t="s">
        <v>3</v>
      </c>
      <c r="E23" s="202" t="s">
        <v>218</v>
      </c>
      <c r="F23" s="100" t="s">
        <v>219</v>
      </c>
      <c r="G23" s="165" t="s">
        <v>292</v>
      </c>
      <c r="H23" s="28"/>
      <c r="I23" s="21"/>
      <c r="J23" s="29"/>
      <c r="K23" s="234" t="s">
        <v>217</v>
      </c>
    </row>
    <row r="24" spans="1:11" ht="19.5" customHeight="1">
      <c r="A24" s="220"/>
      <c r="B24" s="227"/>
      <c r="C24" s="200"/>
      <c r="D24" s="221"/>
      <c r="E24" s="202"/>
      <c r="F24" s="100" t="s">
        <v>220</v>
      </c>
      <c r="G24" s="165" t="s">
        <v>211</v>
      </c>
      <c r="H24" s="28"/>
      <c r="I24" s="21"/>
      <c r="J24" s="29"/>
      <c r="K24" s="235"/>
    </row>
    <row r="25" spans="1:11" ht="19.5" customHeight="1">
      <c r="A25" s="220"/>
      <c r="B25" s="227"/>
      <c r="C25" s="200"/>
      <c r="D25" s="221"/>
      <c r="E25" s="202"/>
      <c r="F25" s="100" t="s">
        <v>221</v>
      </c>
      <c r="G25" s="106" t="s">
        <v>195</v>
      </c>
      <c r="H25" s="28"/>
      <c r="I25" s="21"/>
      <c r="J25" s="29"/>
      <c r="K25" s="235"/>
    </row>
    <row r="26" spans="1:11" ht="18" customHeight="1">
      <c r="A26" s="220"/>
      <c r="B26" s="227"/>
      <c r="C26" s="200"/>
      <c r="D26" s="221"/>
      <c r="E26" s="202"/>
      <c r="F26" s="100" t="s">
        <v>222</v>
      </c>
      <c r="G26" s="106" t="s">
        <v>195</v>
      </c>
      <c r="H26" s="28"/>
      <c r="I26" s="21"/>
      <c r="J26" s="29"/>
      <c r="K26" s="235"/>
    </row>
    <row r="27" spans="1:11" ht="19.5" customHeight="1">
      <c r="A27" s="220"/>
      <c r="B27" s="227"/>
      <c r="C27" s="200"/>
      <c r="D27" s="221"/>
      <c r="E27" s="202"/>
      <c r="F27" s="151" t="s">
        <v>223</v>
      </c>
      <c r="G27" s="106" t="s">
        <v>195</v>
      </c>
      <c r="H27" s="28"/>
      <c r="I27" s="21"/>
      <c r="J27" s="29"/>
      <c r="K27" s="235"/>
    </row>
    <row r="28" spans="1:11" ht="19.5" customHeight="1">
      <c r="A28" s="220"/>
      <c r="B28" s="227"/>
      <c r="C28" s="200"/>
      <c r="D28" s="221"/>
      <c r="E28" s="202"/>
      <c r="F28" s="100" t="s">
        <v>224</v>
      </c>
      <c r="G28" s="106" t="s">
        <v>195</v>
      </c>
      <c r="H28" s="28"/>
      <c r="I28" s="21"/>
      <c r="J28" s="29"/>
      <c r="K28" s="235"/>
    </row>
    <row r="29" spans="1:11" ht="19.5" customHeight="1">
      <c r="A29" s="220"/>
      <c r="B29" s="227"/>
      <c r="C29" s="200"/>
      <c r="D29" s="221"/>
      <c r="E29" s="202"/>
      <c r="F29" s="151" t="s">
        <v>277</v>
      </c>
      <c r="G29" s="106" t="s">
        <v>195</v>
      </c>
      <c r="H29" s="28"/>
      <c r="I29" s="21"/>
      <c r="J29" s="29"/>
      <c r="K29" s="235"/>
    </row>
    <row r="30" spans="1:11" ht="18.75" customHeight="1">
      <c r="A30" s="220"/>
      <c r="B30" s="227"/>
      <c r="C30" s="200"/>
      <c r="D30" s="221"/>
      <c r="E30" s="202"/>
      <c r="F30" s="151" t="s">
        <v>276</v>
      </c>
      <c r="G30" s="106" t="s">
        <v>195</v>
      </c>
      <c r="H30" s="28"/>
      <c r="I30" s="21"/>
      <c r="J30" s="29"/>
      <c r="K30" s="236"/>
    </row>
    <row r="31" spans="1:11" ht="18" customHeight="1">
      <c r="A31" s="186" t="s">
        <v>5</v>
      </c>
      <c r="B31" s="233">
        <v>7</v>
      </c>
      <c r="C31" s="200" t="s">
        <v>36</v>
      </c>
      <c r="D31" s="200" t="s">
        <v>1</v>
      </c>
      <c r="E31" s="219" t="s">
        <v>199</v>
      </c>
      <c r="F31" s="100" t="s">
        <v>225</v>
      </c>
      <c r="G31" s="106" t="s">
        <v>195</v>
      </c>
      <c r="H31" s="28"/>
      <c r="I31" s="21"/>
      <c r="J31" s="29"/>
      <c r="K31" s="234"/>
    </row>
    <row r="32" spans="1:11" ht="18" customHeight="1">
      <c r="A32" s="186"/>
      <c r="B32" s="233"/>
      <c r="C32" s="200"/>
      <c r="D32" s="200"/>
      <c r="E32" s="219"/>
      <c r="F32" s="100" t="s">
        <v>226</v>
      </c>
      <c r="G32" s="106" t="s">
        <v>195</v>
      </c>
      <c r="H32" s="28"/>
      <c r="I32" s="21"/>
      <c r="J32" s="29"/>
      <c r="K32" s="235"/>
    </row>
    <row r="33" spans="1:11" ht="18" customHeight="1">
      <c r="A33" s="186"/>
      <c r="B33" s="233"/>
      <c r="C33" s="200"/>
      <c r="D33" s="200"/>
      <c r="E33" s="219"/>
      <c r="F33" s="100" t="s">
        <v>221</v>
      </c>
      <c r="G33" s="106" t="s">
        <v>195</v>
      </c>
      <c r="H33" s="28"/>
      <c r="I33" s="21"/>
      <c r="J33" s="29"/>
      <c r="K33" s="235"/>
    </row>
    <row r="34" spans="1:11" ht="17.25" customHeight="1">
      <c r="A34" s="186"/>
      <c r="B34" s="233"/>
      <c r="C34" s="200"/>
      <c r="D34" s="200"/>
      <c r="E34" s="219"/>
      <c r="F34" s="100" t="s">
        <v>222</v>
      </c>
      <c r="G34" s="106" t="s">
        <v>195</v>
      </c>
      <c r="H34" s="28"/>
      <c r="I34" s="21"/>
      <c r="J34" s="29"/>
      <c r="K34" s="235"/>
    </row>
    <row r="35" spans="1:11" ht="16.5" customHeight="1">
      <c r="A35" s="186"/>
      <c r="B35" s="233"/>
      <c r="C35" s="200"/>
      <c r="D35" s="200"/>
      <c r="E35" s="219"/>
      <c r="F35" s="149" t="s">
        <v>223</v>
      </c>
      <c r="G35" s="131" t="s">
        <v>273</v>
      </c>
      <c r="H35" s="28"/>
      <c r="I35" s="21"/>
      <c r="J35" s="29"/>
      <c r="K35" s="235"/>
    </row>
    <row r="36" spans="1:11" ht="16.5" customHeight="1">
      <c r="A36" s="186"/>
      <c r="B36" s="233"/>
      <c r="C36" s="200"/>
      <c r="D36" s="200"/>
      <c r="E36" s="219"/>
      <c r="F36" s="166" t="s">
        <v>232</v>
      </c>
      <c r="G36" s="131" t="s">
        <v>273</v>
      </c>
      <c r="H36" s="28"/>
      <c r="I36" s="21"/>
      <c r="J36" s="29"/>
      <c r="K36" s="235"/>
    </row>
    <row r="37" spans="1:11" ht="17.25" customHeight="1">
      <c r="A37" s="186"/>
      <c r="B37" s="233"/>
      <c r="C37" s="200"/>
      <c r="D37" s="200"/>
      <c r="E37" s="219"/>
      <c r="F37" s="100" t="s">
        <v>227</v>
      </c>
      <c r="G37" s="106" t="s">
        <v>195</v>
      </c>
      <c r="H37" s="28"/>
      <c r="I37" s="21"/>
      <c r="J37" s="29"/>
      <c r="K37" s="235"/>
    </row>
    <row r="38" spans="1:11" ht="18" customHeight="1">
      <c r="A38" s="186"/>
      <c r="B38" s="233"/>
      <c r="C38" s="200"/>
      <c r="D38" s="200"/>
      <c r="E38" s="219"/>
      <c r="F38" s="100" t="s">
        <v>228</v>
      </c>
      <c r="G38" s="165" t="s">
        <v>293</v>
      </c>
      <c r="H38" s="28"/>
      <c r="I38" s="21"/>
      <c r="J38" s="29"/>
      <c r="K38" s="235"/>
    </row>
    <row r="39" spans="1:11" ht="17.25" customHeight="1">
      <c r="A39" s="186"/>
      <c r="B39" s="233"/>
      <c r="C39" s="200"/>
      <c r="D39" s="200"/>
      <c r="E39" s="219"/>
      <c r="F39" s="100" t="s">
        <v>229</v>
      </c>
      <c r="G39" s="106" t="s">
        <v>247</v>
      </c>
      <c r="H39" s="30"/>
      <c r="I39" s="81"/>
      <c r="J39" s="29"/>
      <c r="K39" s="235"/>
    </row>
    <row r="40" spans="1:11" ht="18" customHeight="1">
      <c r="A40" s="186"/>
      <c r="B40" s="233"/>
      <c r="C40" s="200"/>
      <c r="D40" s="200"/>
      <c r="E40" s="219"/>
      <c r="F40" s="108" t="s">
        <v>249</v>
      </c>
      <c r="G40" s="106" t="s">
        <v>196</v>
      </c>
      <c r="H40" s="69"/>
      <c r="I40" s="70"/>
      <c r="J40" s="32"/>
      <c r="K40" s="236"/>
    </row>
    <row r="41" spans="1:11" ht="60.75" customHeight="1">
      <c r="A41" s="186"/>
      <c r="B41" s="4">
        <v>8</v>
      </c>
      <c r="C41" s="5" t="s">
        <v>16</v>
      </c>
      <c r="D41" s="5" t="s">
        <v>1</v>
      </c>
      <c r="E41" s="75" t="s">
        <v>187</v>
      </c>
      <c r="F41" s="91" t="s">
        <v>200</v>
      </c>
      <c r="G41" s="106" t="s">
        <v>201</v>
      </c>
      <c r="H41" s="69"/>
      <c r="I41" s="70"/>
      <c r="J41" s="32"/>
      <c r="K41" s="14"/>
    </row>
    <row r="42" spans="1:11" ht="75" customHeight="1">
      <c r="A42" s="7" t="s">
        <v>6</v>
      </c>
      <c r="B42" s="4">
        <v>9</v>
      </c>
      <c r="C42" s="5" t="s">
        <v>37</v>
      </c>
      <c r="D42" s="5" t="s">
        <v>38</v>
      </c>
      <c r="E42" s="169" t="s">
        <v>208</v>
      </c>
      <c r="F42" s="31"/>
      <c r="G42" s="106"/>
      <c r="H42" s="33"/>
      <c r="I42" s="71"/>
      <c r="J42" s="34"/>
      <c r="K42" s="13"/>
    </row>
    <row r="43" spans="1:11" ht="90.75" customHeight="1">
      <c r="A43" s="220" t="s">
        <v>7</v>
      </c>
      <c r="B43" s="4">
        <v>10</v>
      </c>
      <c r="C43" s="173" t="s">
        <v>305</v>
      </c>
      <c r="D43" s="170" t="s">
        <v>8</v>
      </c>
      <c r="E43" s="169" t="s">
        <v>297</v>
      </c>
      <c r="F43" s="40" t="s">
        <v>306</v>
      </c>
      <c r="G43" s="170"/>
      <c r="H43" s="168" t="s">
        <v>255</v>
      </c>
      <c r="I43" s="170" t="s">
        <v>15</v>
      </c>
      <c r="J43" s="32"/>
      <c r="K43" s="14" t="s">
        <v>242</v>
      </c>
    </row>
    <row r="44" spans="1:11" ht="60" customHeight="1">
      <c r="A44" s="220"/>
      <c r="B44" s="4">
        <v>11</v>
      </c>
      <c r="C44" s="5" t="s">
        <v>39</v>
      </c>
      <c r="D44" s="5" t="s">
        <v>1</v>
      </c>
      <c r="E44" s="169" t="s">
        <v>298</v>
      </c>
      <c r="F44" s="31" t="s">
        <v>47</v>
      </c>
      <c r="G44" s="106" t="s">
        <v>201</v>
      </c>
      <c r="H44" s="116" t="s">
        <v>255</v>
      </c>
      <c r="I44" s="89" t="s">
        <v>188</v>
      </c>
      <c r="J44" s="25">
        <v>275</v>
      </c>
      <c r="K44" s="8" t="s">
        <v>189</v>
      </c>
    </row>
    <row r="45" spans="1:11" ht="101.25" customHeight="1">
      <c r="A45" s="228" t="s">
        <v>63</v>
      </c>
      <c r="B45" s="114">
        <v>12</v>
      </c>
      <c r="C45" s="113" t="s">
        <v>84</v>
      </c>
      <c r="D45" s="113" t="s">
        <v>2</v>
      </c>
      <c r="E45" s="127" t="s">
        <v>299</v>
      </c>
      <c r="F45" s="76" t="s">
        <v>177</v>
      </c>
      <c r="G45" s="106" t="s">
        <v>198</v>
      </c>
      <c r="H45" s="30" t="s">
        <v>169</v>
      </c>
      <c r="I45" s="81" t="s">
        <v>179</v>
      </c>
      <c r="J45" s="36">
        <v>20</v>
      </c>
      <c r="K45" s="14" t="s">
        <v>66</v>
      </c>
    </row>
    <row r="46" spans="1:11" ht="33" customHeight="1">
      <c r="A46" s="229"/>
      <c r="B46" s="227">
        <v>13</v>
      </c>
      <c r="C46" s="221" t="s">
        <v>78</v>
      </c>
      <c r="D46" s="221" t="s">
        <v>40</v>
      </c>
      <c r="E46" s="218" t="s">
        <v>300</v>
      </c>
      <c r="F46" s="91" t="s">
        <v>177</v>
      </c>
      <c r="G46" s="106" t="s">
        <v>198</v>
      </c>
      <c r="H46" s="30" t="s">
        <v>169</v>
      </c>
      <c r="I46" s="73" t="s">
        <v>82</v>
      </c>
      <c r="J46" s="34">
        <v>64</v>
      </c>
      <c r="K46" s="14" t="s">
        <v>83</v>
      </c>
    </row>
    <row r="47" spans="1:11" ht="21" customHeight="1">
      <c r="A47" s="229"/>
      <c r="B47" s="227"/>
      <c r="C47" s="221"/>
      <c r="D47" s="221"/>
      <c r="E47" s="218"/>
      <c r="F47" s="40"/>
      <c r="G47" s="22"/>
      <c r="H47" s="30" t="s">
        <v>169</v>
      </c>
      <c r="I47" s="70" t="s">
        <v>9</v>
      </c>
      <c r="J47" s="34">
        <v>40</v>
      </c>
      <c r="K47" s="14" t="s">
        <v>62</v>
      </c>
    </row>
    <row r="48" spans="1:11" ht="32.25" customHeight="1">
      <c r="A48" s="229"/>
      <c r="B48" s="227"/>
      <c r="C48" s="221"/>
      <c r="D48" s="221"/>
      <c r="E48" s="218"/>
      <c r="F48" s="40"/>
      <c r="G48" s="22"/>
      <c r="H48" s="30" t="s">
        <v>169</v>
      </c>
      <c r="I48" s="70" t="s">
        <v>10</v>
      </c>
      <c r="J48" s="34">
        <v>10</v>
      </c>
      <c r="K48" s="14" t="s">
        <v>62</v>
      </c>
    </row>
    <row r="49" spans="1:11" ht="33" customHeight="1">
      <c r="A49" s="229"/>
      <c r="B49" s="227"/>
      <c r="C49" s="221"/>
      <c r="D49" s="221"/>
      <c r="E49" s="218"/>
      <c r="F49" s="40"/>
      <c r="G49" s="22"/>
      <c r="H49" s="30" t="s">
        <v>169</v>
      </c>
      <c r="I49" s="70" t="s">
        <v>17</v>
      </c>
      <c r="J49" s="34">
        <v>50</v>
      </c>
      <c r="K49" s="14" t="s">
        <v>70</v>
      </c>
    </row>
    <row r="50" spans="1:11" ht="30.75" customHeight="1">
      <c r="A50" s="229"/>
      <c r="B50" s="227"/>
      <c r="C50" s="221"/>
      <c r="D50" s="221"/>
      <c r="E50" s="218"/>
      <c r="F50" s="40"/>
      <c r="G50" s="22"/>
      <c r="H50" s="30" t="s">
        <v>169</v>
      </c>
      <c r="I50" s="70" t="s">
        <v>18</v>
      </c>
      <c r="J50" s="32"/>
      <c r="K50" s="14" t="s">
        <v>65</v>
      </c>
    </row>
    <row r="51" spans="1:11" ht="21" customHeight="1">
      <c r="A51" s="229"/>
      <c r="B51" s="227"/>
      <c r="C51" s="221"/>
      <c r="D51" s="221"/>
      <c r="E51" s="218"/>
      <c r="F51" s="40"/>
      <c r="G51" s="22"/>
      <c r="H51" s="30" t="s">
        <v>169</v>
      </c>
      <c r="I51" s="70" t="s">
        <v>31</v>
      </c>
      <c r="J51" s="32"/>
      <c r="K51" s="14" t="s">
        <v>53</v>
      </c>
    </row>
    <row r="52" spans="1:11" ht="17.25" customHeight="1">
      <c r="A52" s="229"/>
      <c r="B52" s="232">
        <v>14</v>
      </c>
      <c r="C52" s="200" t="s">
        <v>49</v>
      </c>
      <c r="D52" s="200" t="s">
        <v>8</v>
      </c>
      <c r="E52" s="202" t="s">
        <v>301</v>
      </c>
      <c r="F52" s="91" t="s">
        <v>202</v>
      </c>
      <c r="G52" s="106" t="s">
        <v>198</v>
      </c>
      <c r="H52" s="35"/>
      <c r="I52" s="82"/>
      <c r="J52" s="36"/>
      <c r="K52" s="14"/>
    </row>
    <row r="53" spans="1:11" ht="18" customHeight="1">
      <c r="A53" s="230"/>
      <c r="B53" s="232"/>
      <c r="C53" s="200"/>
      <c r="D53" s="200"/>
      <c r="E53" s="202"/>
      <c r="F53" s="91" t="s">
        <v>178</v>
      </c>
      <c r="G53" s="106" t="s">
        <v>198</v>
      </c>
      <c r="H53" s="33"/>
      <c r="I53" s="71"/>
      <c r="J53" s="34"/>
      <c r="K53" s="13"/>
    </row>
    <row r="54" spans="1:11" ht="102" customHeight="1">
      <c r="A54" s="220" t="s">
        <v>79</v>
      </c>
      <c r="B54" s="4">
        <v>15</v>
      </c>
      <c r="C54" s="5" t="s">
        <v>41</v>
      </c>
      <c r="D54" s="5" t="s">
        <v>50</v>
      </c>
      <c r="E54" s="6" t="s">
        <v>71</v>
      </c>
      <c r="F54" s="31"/>
      <c r="G54" s="106"/>
      <c r="H54" s="33"/>
      <c r="I54" s="71"/>
      <c r="J54" s="34"/>
      <c r="K54" s="13"/>
    </row>
    <row r="55" spans="1:11" ht="75" customHeight="1">
      <c r="A55" s="226"/>
      <c r="B55" s="4">
        <v>16</v>
      </c>
      <c r="C55" s="5" t="s">
        <v>42</v>
      </c>
      <c r="D55" s="5" t="s">
        <v>43</v>
      </c>
      <c r="E55" s="90" t="s">
        <v>204</v>
      </c>
      <c r="F55" s="95" t="s">
        <v>203</v>
      </c>
      <c r="G55" s="106" t="s">
        <v>201</v>
      </c>
      <c r="H55" s="33"/>
      <c r="I55" s="71"/>
      <c r="J55" s="34"/>
      <c r="K55" s="14"/>
    </row>
    <row r="56" spans="1:11" ht="32.25" customHeight="1">
      <c r="A56" s="226"/>
      <c r="B56" s="227">
        <v>17</v>
      </c>
      <c r="C56" s="221" t="s">
        <v>44</v>
      </c>
      <c r="D56" s="221" t="s">
        <v>50</v>
      </c>
      <c r="E56" s="218" t="s">
        <v>302</v>
      </c>
      <c r="F56" s="213"/>
      <c r="G56" s="214"/>
      <c r="H56" s="108" t="s">
        <v>255</v>
      </c>
      <c r="I56" s="70" t="s">
        <v>13</v>
      </c>
      <c r="J56" s="32">
        <v>100</v>
      </c>
      <c r="K56" s="14" t="s">
        <v>133</v>
      </c>
    </row>
    <row r="57" spans="1:11" ht="46.5" customHeight="1">
      <c r="A57" s="226"/>
      <c r="B57" s="227"/>
      <c r="C57" s="221"/>
      <c r="D57" s="221"/>
      <c r="E57" s="218"/>
      <c r="F57" s="213"/>
      <c r="G57" s="215"/>
      <c r="H57" s="108" t="s">
        <v>255</v>
      </c>
      <c r="I57" s="152" t="s">
        <v>174</v>
      </c>
      <c r="J57" s="32">
        <v>150</v>
      </c>
      <c r="K57" s="14" t="s">
        <v>245</v>
      </c>
    </row>
    <row r="58" spans="1:11" ht="62.25" customHeight="1">
      <c r="A58" s="226"/>
      <c r="B58" s="227"/>
      <c r="C58" s="221"/>
      <c r="D58" s="221"/>
      <c r="E58" s="218"/>
      <c r="F58" s="213"/>
      <c r="G58" s="215"/>
      <c r="H58" s="108" t="s">
        <v>255</v>
      </c>
      <c r="I58" s="152" t="s">
        <v>243</v>
      </c>
      <c r="J58" s="32"/>
      <c r="K58" s="14" t="s">
        <v>269</v>
      </c>
    </row>
    <row r="59" spans="1:11" ht="80.25" customHeight="1">
      <c r="A59" s="79" t="s">
        <v>185</v>
      </c>
      <c r="B59" s="78">
        <v>18</v>
      </c>
      <c r="C59" s="77" t="s">
        <v>183</v>
      </c>
      <c r="D59" s="77" t="s">
        <v>184</v>
      </c>
      <c r="E59" s="167" t="s">
        <v>303</v>
      </c>
      <c r="F59" s="91" t="s">
        <v>205</v>
      </c>
      <c r="G59" s="106" t="s">
        <v>201</v>
      </c>
      <c r="H59" s="33" t="s">
        <v>255</v>
      </c>
      <c r="I59" s="70" t="s">
        <v>170</v>
      </c>
      <c r="J59" s="34"/>
      <c r="K59" s="14" t="s">
        <v>244</v>
      </c>
    </row>
    <row r="60" spans="1:11" ht="30" customHeight="1">
      <c r="A60" s="186" t="s">
        <v>12</v>
      </c>
      <c r="B60" s="204">
        <v>19</v>
      </c>
      <c r="C60" s="198" t="s">
        <v>45</v>
      </c>
      <c r="D60" s="200" t="s">
        <v>11</v>
      </c>
      <c r="E60" s="202"/>
      <c r="F60" s="180" t="s">
        <v>178</v>
      </c>
      <c r="G60" s="183" t="s">
        <v>201</v>
      </c>
      <c r="H60" s="30" t="s">
        <v>255</v>
      </c>
      <c r="I60" s="73" t="s">
        <v>64</v>
      </c>
      <c r="J60" s="34">
        <v>70</v>
      </c>
      <c r="K60" s="14" t="s">
        <v>291</v>
      </c>
    </row>
    <row r="61" spans="1:11" ht="30.75" customHeight="1">
      <c r="A61" s="186"/>
      <c r="B61" s="205"/>
      <c r="C61" s="198"/>
      <c r="D61" s="200"/>
      <c r="E61" s="202"/>
      <c r="F61" s="181"/>
      <c r="G61" s="184"/>
      <c r="H61" s="108" t="s">
        <v>255</v>
      </c>
      <c r="I61" s="131" t="s">
        <v>264</v>
      </c>
      <c r="J61" s="34">
        <v>175</v>
      </c>
      <c r="K61" s="14" t="s">
        <v>265</v>
      </c>
    </row>
    <row r="62" spans="1:11" ht="23.25" customHeight="1" thickBot="1">
      <c r="A62" s="197"/>
      <c r="B62" s="206"/>
      <c r="C62" s="199"/>
      <c r="D62" s="201"/>
      <c r="E62" s="203"/>
      <c r="F62" s="182"/>
      <c r="G62" s="185"/>
      <c r="H62" s="68" t="s">
        <v>255</v>
      </c>
      <c r="I62" s="83" t="s">
        <v>68</v>
      </c>
      <c r="J62" s="41"/>
      <c r="K62" s="153" t="s">
        <v>266</v>
      </c>
    </row>
    <row r="63" spans="1:11" ht="22.5" customHeight="1" thickBot="1">
      <c r="A63" s="15"/>
      <c r="B63" s="15"/>
      <c r="C63" s="15"/>
      <c r="D63" s="15"/>
      <c r="E63" s="15"/>
      <c r="F63" s="86"/>
      <c r="G63" s="84"/>
      <c r="H63" s="84"/>
      <c r="I63" s="84"/>
      <c r="J63" s="126">
        <f>SUM(J4:J62)</f>
        <v>3784</v>
      </c>
      <c r="K63" s="146">
        <f>J63/6.67</f>
        <v>567.3163418290854</v>
      </c>
    </row>
    <row r="64" spans="1:11" ht="28.5" customHeight="1" thickBot="1">
      <c r="A64" s="174" t="s">
        <v>309</v>
      </c>
      <c r="B64" s="175"/>
      <c r="C64" s="136" t="s">
        <v>72</v>
      </c>
      <c r="D64" s="133"/>
      <c r="E64" s="140">
        <v>64</v>
      </c>
      <c r="F64" s="141">
        <f>E64/E70</f>
        <v>0.016913319238900635</v>
      </c>
      <c r="G64" s="85"/>
      <c r="H64" s="207" t="s">
        <v>270</v>
      </c>
      <c r="I64" s="208"/>
      <c r="J64" s="147" t="s">
        <v>175</v>
      </c>
      <c r="K64" s="148" t="s">
        <v>271</v>
      </c>
    </row>
    <row r="65" spans="1:11" ht="27.75" customHeight="1">
      <c r="A65" s="176"/>
      <c r="B65" s="177"/>
      <c r="C65" s="137" t="s">
        <v>54</v>
      </c>
      <c r="D65" s="134"/>
      <c r="E65" s="142">
        <v>1025</v>
      </c>
      <c r="F65" s="143">
        <f>E65/E70</f>
        <v>0.27087737843551796</v>
      </c>
      <c r="G65" s="16"/>
      <c r="H65" s="189" t="s">
        <v>272</v>
      </c>
      <c r="I65" s="190"/>
      <c r="J65" s="157">
        <f>SUMIF(H4:H62,"A",J4:J62)</f>
        <v>200</v>
      </c>
      <c r="K65" s="158">
        <f>J65/6.67</f>
        <v>29.985007496251875</v>
      </c>
    </row>
    <row r="66" spans="1:11" ht="29.25" customHeight="1">
      <c r="A66" s="176"/>
      <c r="B66" s="177"/>
      <c r="C66" s="138" t="s">
        <v>87</v>
      </c>
      <c r="D66" s="134"/>
      <c r="E66" s="142">
        <v>2250</v>
      </c>
      <c r="F66" s="143">
        <f>E66/E70</f>
        <v>0.5946088794926004</v>
      </c>
      <c r="G66" s="87"/>
      <c r="H66" s="191" t="s">
        <v>258</v>
      </c>
      <c r="I66" s="192"/>
      <c r="J66" s="159">
        <f>SUMIF(H4:H62,"B",J4:J62)</f>
        <v>100</v>
      </c>
      <c r="K66" s="160">
        <f>J66/6.67</f>
        <v>14.992503748125937</v>
      </c>
    </row>
    <row r="67" spans="1:11" ht="27.75" customHeight="1">
      <c r="A67" s="176"/>
      <c r="B67" s="177"/>
      <c r="C67" s="137" t="s">
        <v>73</v>
      </c>
      <c r="D67" s="134"/>
      <c r="E67" s="142">
        <v>100</v>
      </c>
      <c r="F67" s="143">
        <f>E67/E70</f>
        <v>0.026427061310782242</v>
      </c>
      <c r="G67" s="87"/>
      <c r="H67" s="193" t="s">
        <v>259</v>
      </c>
      <c r="I67" s="194"/>
      <c r="J67" s="161">
        <f>SUMIF(H2:H62,"C",J2:J62)</f>
        <v>2114</v>
      </c>
      <c r="K67" s="160">
        <f>J67/6.67</f>
        <v>316.9415292353823</v>
      </c>
    </row>
    <row r="68" spans="1:11" ht="26.25" customHeight="1">
      <c r="A68" s="176"/>
      <c r="B68" s="177"/>
      <c r="C68" s="137" t="s">
        <v>74</v>
      </c>
      <c r="D68" s="134"/>
      <c r="E68" s="142">
        <v>245</v>
      </c>
      <c r="F68" s="143">
        <f>E68/E70</f>
        <v>0.06474630021141649</v>
      </c>
      <c r="G68" s="87"/>
      <c r="H68" s="193" t="s">
        <v>260</v>
      </c>
      <c r="I68" s="194"/>
      <c r="J68" s="161">
        <f>SUMIF(H2:H62,"D",J2:J62)</f>
        <v>1370</v>
      </c>
      <c r="K68" s="160">
        <f>J68/6.67</f>
        <v>205.39730134932535</v>
      </c>
    </row>
    <row r="69" spans="1:11" ht="25.5" customHeight="1">
      <c r="A69" s="176"/>
      <c r="B69" s="177"/>
      <c r="C69" s="137" t="s">
        <v>75</v>
      </c>
      <c r="D69" s="134"/>
      <c r="E69" s="142">
        <v>100</v>
      </c>
      <c r="F69" s="143">
        <f>E69/E70</f>
        <v>0.026427061310782242</v>
      </c>
      <c r="G69" s="87"/>
      <c r="H69" s="195" t="s">
        <v>257</v>
      </c>
      <c r="I69" s="196"/>
      <c r="J69" s="119">
        <f>J65+J66+J67</f>
        <v>2414</v>
      </c>
      <c r="K69" s="120">
        <f>K65+K66+K67</f>
        <v>361.9190404797601</v>
      </c>
    </row>
    <row r="70" spans="1:11" ht="24" customHeight="1" thickBot="1">
      <c r="A70" s="178"/>
      <c r="B70" s="179"/>
      <c r="C70" s="139" t="s">
        <v>76</v>
      </c>
      <c r="D70" s="135"/>
      <c r="E70" s="144">
        <f>SUM(E64:E69)</f>
        <v>3784</v>
      </c>
      <c r="F70" s="145">
        <f>E70/E70</f>
        <v>1</v>
      </c>
      <c r="H70" s="187" t="s">
        <v>176</v>
      </c>
      <c r="I70" s="188"/>
      <c r="J70" s="121">
        <f>J65+J66+J67+J68</f>
        <v>3784</v>
      </c>
      <c r="K70" s="122">
        <f>J70/6.67</f>
        <v>567.3163418290854</v>
      </c>
    </row>
    <row r="71" ht="14.25" thickBot="1"/>
    <row r="72" spans="1:6" ht="25.5" customHeight="1">
      <c r="A72" s="174" t="s">
        <v>310</v>
      </c>
      <c r="B72" s="175"/>
      <c r="C72" s="136" t="s">
        <v>72</v>
      </c>
      <c r="D72" s="133"/>
      <c r="E72" s="140">
        <v>64</v>
      </c>
      <c r="F72" s="141">
        <f>E72/E78</f>
        <v>0.026512013256006627</v>
      </c>
    </row>
    <row r="73" spans="1:6" ht="25.5" customHeight="1">
      <c r="A73" s="176"/>
      <c r="B73" s="177"/>
      <c r="C73" s="137" t="s">
        <v>54</v>
      </c>
      <c r="D73" s="134"/>
      <c r="E73" s="142">
        <v>600</v>
      </c>
      <c r="F73" s="143">
        <f>E73/E78</f>
        <v>0.24855012427506215</v>
      </c>
    </row>
    <row r="74" spans="1:6" ht="25.5" customHeight="1">
      <c r="A74" s="176"/>
      <c r="B74" s="177"/>
      <c r="C74" s="138" t="s">
        <v>87</v>
      </c>
      <c r="D74" s="134"/>
      <c r="E74" s="142">
        <v>1650</v>
      </c>
      <c r="F74" s="143">
        <f>E74/E78</f>
        <v>0.6835128417564209</v>
      </c>
    </row>
    <row r="75" spans="1:6" ht="25.5" customHeight="1">
      <c r="A75" s="176"/>
      <c r="B75" s="177"/>
      <c r="C75" s="137" t="s">
        <v>73</v>
      </c>
      <c r="D75" s="134"/>
      <c r="E75" s="142">
        <v>100</v>
      </c>
      <c r="F75" s="143">
        <f>E75/E78</f>
        <v>0.041425020712510356</v>
      </c>
    </row>
    <row r="76" spans="1:6" ht="25.5" customHeight="1">
      <c r="A76" s="176"/>
      <c r="B76" s="177"/>
      <c r="C76" s="137" t="s">
        <v>74</v>
      </c>
      <c r="D76" s="134"/>
      <c r="E76" s="142"/>
      <c r="F76" s="143">
        <f>E76/E78</f>
        <v>0</v>
      </c>
    </row>
    <row r="77" spans="1:6" ht="25.5" customHeight="1">
      <c r="A77" s="176"/>
      <c r="B77" s="177"/>
      <c r="C77" s="137" t="s">
        <v>75</v>
      </c>
      <c r="D77" s="134"/>
      <c r="E77" s="142"/>
      <c r="F77" s="143">
        <f>E77/E78</f>
        <v>0</v>
      </c>
    </row>
    <row r="78" spans="1:6" ht="25.5" customHeight="1" thickBot="1">
      <c r="A78" s="178"/>
      <c r="B78" s="179"/>
      <c r="C78" s="139" t="s">
        <v>76</v>
      </c>
      <c r="D78" s="135"/>
      <c r="E78" s="144">
        <f>SUM(E72:E77)</f>
        <v>2414</v>
      </c>
      <c r="F78" s="145">
        <f>E78/E78</f>
        <v>1</v>
      </c>
    </row>
  </sheetData>
  <sheetProtection/>
  <autoFilter ref="A3:K70"/>
  <mergeCells count="67">
    <mergeCell ref="A72:B78"/>
    <mergeCell ref="K23:K30"/>
    <mergeCell ref="K31:K40"/>
    <mergeCell ref="A1:K1"/>
    <mergeCell ref="A17:A21"/>
    <mergeCell ref="B17:B21"/>
    <mergeCell ref="D17:D21"/>
    <mergeCell ref="C17:C21"/>
    <mergeCell ref="E17:E21"/>
    <mergeCell ref="A7:A9"/>
    <mergeCell ref="A4:A6"/>
    <mergeCell ref="C4:C6"/>
    <mergeCell ref="F17:F21"/>
    <mergeCell ref="G17:G21"/>
    <mergeCell ref="D4:D6"/>
    <mergeCell ref="E4:E6"/>
    <mergeCell ref="B23:B30"/>
    <mergeCell ref="D23:D30"/>
    <mergeCell ref="C23:C30"/>
    <mergeCell ref="B52:B53"/>
    <mergeCell ref="A43:A44"/>
    <mergeCell ref="D31:D40"/>
    <mergeCell ref="C31:C40"/>
    <mergeCell ref="B31:B40"/>
    <mergeCell ref="A22:A30"/>
    <mergeCell ref="A10:A16"/>
    <mergeCell ref="D56:D58"/>
    <mergeCell ref="A2:A3"/>
    <mergeCell ref="B2:B3"/>
    <mergeCell ref="C2:C3"/>
    <mergeCell ref="D2:D3"/>
    <mergeCell ref="C56:C58"/>
    <mergeCell ref="A54:A58"/>
    <mergeCell ref="B46:B51"/>
    <mergeCell ref="D46:D51"/>
    <mergeCell ref="B56:B58"/>
    <mergeCell ref="D52:D53"/>
    <mergeCell ref="C46:C51"/>
    <mergeCell ref="A45:A53"/>
    <mergeCell ref="C52:C53"/>
    <mergeCell ref="B4:B6"/>
    <mergeCell ref="H2:J2"/>
    <mergeCell ref="F2:G2"/>
    <mergeCell ref="F56:F58"/>
    <mergeCell ref="G56:G58"/>
    <mergeCell ref="E2:E3"/>
    <mergeCell ref="E46:E51"/>
    <mergeCell ref="E23:E30"/>
    <mergeCell ref="E52:E53"/>
    <mergeCell ref="E31:E40"/>
    <mergeCell ref="E56:E58"/>
    <mergeCell ref="A64:B70"/>
    <mergeCell ref="F60:F62"/>
    <mergeCell ref="G60:G62"/>
    <mergeCell ref="A31:A41"/>
    <mergeCell ref="H70:I70"/>
    <mergeCell ref="H65:I65"/>
    <mergeCell ref="H66:I66"/>
    <mergeCell ref="H67:I67"/>
    <mergeCell ref="H68:I68"/>
    <mergeCell ref="H69:I69"/>
    <mergeCell ref="A60:A62"/>
    <mergeCell ref="C60:C62"/>
    <mergeCell ref="D60:D62"/>
    <mergeCell ref="E60:E62"/>
    <mergeCell ref="B60:B62"/>
    <mergeCell ref="H64:I6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2">
      <selection activeCell="C63" sqref="C63"/>
    </sheetView>
  </sheetViews>
  <sheetFormatPr defaultColWidth="9.140625" defaultRowHeight="15"/>
  <cols>
    <col min="1" max="1" width="4.8515625" style="0" customWidth="1"/>
    <col min="2" max="2" width="3.28125" style="0" customWidth="1"/>
    <col min="3" max="3" width="15.140625" style="0" customWidth="1"/>
    <col min="4" max="4" width="5.28125" style="0" customWidth="1"/>
    <col min="5" max="5" width="19.57421875" style="0" customWidth="1"/>
    <col min="6" max="6" width="22.28125" style="0" customWidth="1"/>
    <col min="7" max="7" width="6.28125" style="0" customWidth="1"/>
    <col min="8" max="8" width="4.8515625" style="0" customWidth="1"/>
    <col min="9" max="9" width="14.8515625" style="0" customWidth="1"/>
    <col min="10" max="10" width="7.421875" style="0" customWidth="1"/>
    <col min="11" max="11" width="28.7109375" style="0" customWidth="1"/>
  </cols>
  <sheetData>
    <row r="1" spans="1:11" ht="43.5" customHeight="1" thickBot="1">
      <c r="A1" s="262" t="s">
        <v>308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87" customHeight="1">
      <c r="A2" s="222" t="s">
        <v>95</v>
      </c>
      <c r="B2" s="224" t="s">
        <v>191</v>
      </c>
      <c r="C2" s="224" t="s">
        <v>96</v>
      </c>
      <c r="D2" s="224" t="s">
        <v>193</v>
      </c>
      <c r="E2" s="216" t="s">
        <v>207</v>
      </c>
      <c r="F2" s="209" t="s">
        <v>282</v>
      </c>
      <c r="G2" s="212"/>
      <c r="H2" s="209" t="s">
        <v>274</v>
      </c>
      <c r="I2" s="210"/>
      <c r="J2" s="211"/>
      <c r="K2" s="117" t="s">
        <v>252</v>
      </c>
    </row>
    <row r="3" spans="1:11" ht="39" customHeight="1" thickBot="1">
      <c r="A3" s="223"/>
      <c r="B3" s="225"/>
      <c r="C3" s="225"/>
      <c r="D3" s="225"/>
      <c r="E3" s="217"/>
      <c r="F3" s="38" t="s">
        <v>97</v>
      </c>
      <c r="G3" s="97" t="s">
        <v>194</v>
      </c>
      <c r="H3" s="38" t="s">
        <v>166</v>
      </c>
      <c r="I3" s="96" t="s">
        <v>85</v>
      </c>
      <c r="J3" s="37" t="s">
        <v>81</v>
      </c>
      <c r="K3" s="118" t="s">
        <v>251</v>
      </c>
    </row>
    <row r="4" spans="1:11" ht="30.75" customHeight="1">
      <c r="A4" s="264" t="s">
        <v>98</v>
      </c>
      <c r="B4" s="265" t="s">
        <v>99</v>
      </c>
      <c r="C4" s="265" t="s">
        <v>100</v>
      </c>
      <c r="D4" s="268" t="s">
        <v>101</v>
      </c>
      <c r="E4" s="268" t="s">
        <v>102</v>
      </c>
      <c r="F4" s="116"/>
      <c r="G4" s="112"/>
      <c r="H4" s="116" t="s">
        <v>167</v>
      </c>
      <c r="I4" s="164" t="s">
        <v>104</v>
      </c>
      <c r="J4" s="25">
        <v>150</v>
      </c>
      <c r="K4" s="8" t="s">
        <v>286</v>
      </c>
    </row>
    <row r="5" spans="1:11" ht="36.75" customHeight="1">
      <c r="A5" s="229"/>
      <c r="B5" s="266"/>
      <c r="C5" s="266"/>
      <c r="D5" s="269"/>
      <c r="E5" s="269"/>
      <c r="F5" s="116"/>
      <c r="G5" s="164"/>
      <c r="H5" s="116" t="s">
        <v>168</v>
      </c>
      <c r="I5" s="171" t="s">
        <v>61</v>
      </c>
      <c r="J5" s="25">
        <v>70</v>
      </c>
      <c r="K5" s="155" t="s">
        <v>296</v>
      </c>
    </row>
    <row r="6" spans="1:11" ht="31.5" customHeight="1">
      <c r="A6" s="230"/>
      <c r="B6" s="267"/>
      <c r="C6" s="267"/>
      <c r="D6" s="270"/>
      <c r="E6" s="270"/>
      <c r="F6" s="40"/>
      <c r="G6" s="22"/>
      <c r="H6" s="116" t="s">
        <v>169</v>
      </c>
      <c r="I6" s="171" t="s">
        <v>103</v>
      </c>
      <c r="J6" s="25">
        <v>300</v>
      </c>
      <c r="K6" s="155" t="s">
        <v>287</v>
      </c>
    </row>
    <row r="7" spans="1:11" ht="93" customHeight="1">
      <c r="A7" s="263" t="s">
        <v>105</v>
      </c>
      <c r="B7" s="214">
        <v>1</v>
      </c>
      <c r="C7" s="183" t="s">
        <v>263</v>
      </c>
      <c r="D7" s="256" t="s">
        <v>2</v>
      </c>
      <c r="E7" s="254" t="s">
        <v>106</v>
      </c>
      <c r="F7" s="40"/>
      <c r="G7" s="22"/>
      <c r="H7" s="33" t="s">
        <v>169</v>
      </c>
      <c r="I7" s="130" t="s">
        <v>278</v>
      </c>
      <c r="J7" s="156">
        <v>150</v>
      </c>
      <c r="K7" s="155" t="s">
        <v>107</v>
      </c>
    </row>
    <row r="8" spans="1:11" ht="47.25" customHeight="1">
      <c r="A8" s="263"/>
      <c r="B8" s="215"/>
      <c r="C8" s="184"/>
      <c r="D8" s="271"/>
      <c r="E8" s="275"/>
      <c r="F8" s="40"/>
      <c r="G8" s="22"/>
      <c r="H8" s="33" t="s">
        <v>169</v>
      </c>
      <c r="I8" s="93" t="s">
        <v>108</v>
      </c>
      <c r="J8" s="34">
        <v>32</v>
      </c>
      <c r="K8" s="8" t="s">
        <v>109</v>
      </c>
    </row>
    <row r="9" spans="1:11" ht="34.5" customHeight="1">
      <c r="A9" s="263"/>
      <c r="B9" s="215"/>
      <c r="C9" s="184"/>
      <c r="D9" s="271"/>
      <c r="E9" s="275"/>
      <c r="F9" s="40"/>
      <c r="G9" s="22"/>
      <c r="H9" s="33" t="s">
        <v>169</v>
      </c>
      <c r="I9" s="93" t="s">
        <v>110</v>
      </c>
      <c r="J9" s="34">
        <v>20</v>
      </c>
      <c r="K9" s="8" t="s">
        <v>111</v>
      </c>
    </row>
    <row r="10" spans="1:11" ht="30.75" customHeight="1">
      <c r="A10" s="263"/>
      <c r="B10" s="215"/>
      <c r="C10" s="184"/>
      <c r="D10" s="271"/>
      <c r="E10" s="275"/>
      <c r="F10" s="40"/>
      <c r="G10" s="22"/>
      <c r="H10" s="33" t="s">
        <v>169</v>
      </c>
      <c r="I10" s="93" t="s">
        <v>112</v>
      </c>
      <c r="J10" s="34">
        <v>10</v>
      </c>
      <c r="K10" s="8" t="s">
        <v>111</v>
      </c>
    </row>
    <row r="11" spans="1:11" ht="47.25" customHeight="1">
      <c r="A11" s="263"/>
      <c r="B11" s="250"/>
      <c r="C11" s="251"/>
      <c r="D11" s="257"/>
      <c r="E11" s="255"/>
      <c r="F11" s="40"/>
      <c r="G11" s="22"/>
      <c r="H11" s="33" t="s">
        <v>169</v>
      </c>
      <c r="I11" s="93" t="s">
        <v>113</v>
      </c>
      <c r="J11" s="34">
        <v>50</v>
      </c>
      <c r="K11" s="8" t="s">
        <v>114</v>
      </c>
    </row>
    <row r="12" spans="1:11" ht="61.5" customHeight="1">
      <c r="A12" s="249"/>
      <c r="B12" s="42">
        <v>2</v>
      </c>
      <c r="C12" s="43" t="s">
        <v>115</v>
      </c>
      <c r="D12" s="45" t="s">
        <v>1</v>
      </c>
      <c r="E12" s="46" t="s">
        <v>116</v>
      </c>
      <c r="F12" s="48"/>
      <c r="G12" s="106"/>
      <c r="H12" s="95"/>
      <c r="I12" s="93"/>
      <c r="J12" s="32"/>
      <c r="K12" s="14"/>
    </row>
    <row r="13" spans="1:11" ht="33" customHeight="1">
      <c r="A13" s="249" t="s">
        <v>117</v>
      </c>
      <c r="B13" s="214">
        <v>3</v>
      </c>
      <c r="C13" s="183" t="s">
        <v>212</v>
      </c>
      <c r="D13" s="256" t="s">
        <v>2</v>
      </c>
      <c r="E13" s="254" t="s">
        <v>240</v>
      </c>
      <c r="F13" s="115" t="s">
        <v>262</v>
      </c>
      <c r="G13" s="111" t="s">
        <v>197</v>
      </c>
      <c r="H13" s="108" t="s">
        <v>169</v>
      </c>
      <c r="I13" s="98" t="s">
        <v>239</v>
      </c>
      <c r="J13" s="32">
        <v>20</v>
      </c>
      <c r="K13" s="14" t="s">
        <v>66</v>
      </c>
    </row>
    <row r="14" spans="1:11" ht="25.5" customHeight="1">
      <c r="A14" s="249"/>
      <c r="B14" s="250"/>
      <c r="C14" s="251"/>
      <c r="D14" s="257"/>
      <c r="E14" s="255"/>
      <c r="F14" s="48"/>
      <c r="G14" s="106"/>
      <c r="H14" s="108" t="s">
        <v>169</v>
      </c>
      <c r="I14" s="93" t="s">
        <v>162</v>
      </c>
      <c r="J14" s="32">
        <v>30</v>
      </c>
      <c r="K14" s="14" t="s">
        <v>118</v>
      </c>
    </row>
    <row r="15" spans="1:11" ht="34.5" customHeight="1">
      <c r="A15" s="249"/>
      <c r="B15" s="49">
        <v>4</v>
      </c>
      <c r="C15" s="47" t="s">
        <v>119</v>
      </c>
      <c r="D15" s="46" t="s">
        <v>11</v>
      </c>
      <c r="E15" s="101" t="s">
        <v>241</v>
      </c>
      <c r="F15" s="95" t="s">
        <v>178</v>
      </c>
      <c r="G15" s="106" t="s">
        <v>201</v>
      </c>
      <c r="H15" s="108" t="s">
        <v>255</v>
      </c>
      <c r="I15" s="170" t="s">
        <v>120</v>
      </c>
      <c r="J15" s="32">
        <v>70</v>
      </c>
      <c r="K15" s="14" t="s">
        <v>295</v>
      </c>
    </row>
    <row r="16" spans="1:11" ht="42.75" customHeight="1">
      <c r="A16" s="249"/>
      <c r="B16" s="42">
        <v>5</v>
      </c>
      <c r="C16" s="163" t="s">
        <v>164</v>
      </c>
      <c r="D16" s="45" t="s">
        <v>121</v>
      </c>
      <c r="E16" s="107" t="s">
        <v>254</v>
      </c>
      <c r="F16" s="132" t="s">
        <v>213</v>
      </c>
      <c r="G16" s="152" t="s">
        <v>197</v>
      </c>
      <c r="H16" s="108" t="s">
        <v>256</v>
      </c>
      <c r="I16" s="93" t="s">
        <v>122</v>
      </c>
      <c r="J16" s="32"/>
      <c r="K16" s="14" t="s">
        <v>279</v>
      </c>
    </row>
    <row r="17" spans="1:11" ht="66" customHeight="1">
      <c r="A17" s="249"/>
      <c r="B17" s="44">
        <v>6</v>
      </c>
      <c r="C17" s="50" t="s">
        <v>123</v>
      </c>
      <c r="D17" s="51" t="s">
        <v>124</v>
      </c>
      <c r="E17" s="101" t="s">
        <v>246</v>
      </c>
      <c r="F17" s="150" t="s">
        <v>267</v>
      </c>
      <c r="G17" s="152" t="s">
        <v>197</v>
      </c>
      <c r="H17" s="108" t="s">
        <v>255</v>
      </c>
      <c r="I17" s="93" t="s">
        <v>125</v>
      </c>
      <c r="J17" s="27"/>
      <c r="K17" s="14" t="s">
        <v>126</v>
      </c>
    </row>
    <row r="18" spans="1:11" ht="21" customHeight="1">
      <c r="A18" s="249" t="s">
        <v>127</v>
      </c>
      <c r="B18" s="242">
        <v>7</v>
      </c>
      <c r="C18" s="242" t="s">
        <v>128</v>
      </c>
      <c r="D18" s="242" t="s">
        <v>3</v>
      </c>
      <c r="E18" s="258" t="s">
        <v>214</v>
      </c>
      <c r="F18" s="100" t="s">
        <v>219</v>
      </c>
      <c r="G18" s="106" t="s">
        <v>197</v>
      </c>
      <c r="H18" s="95"/>
      <c r="I18" s="93"/>
      <c r="J18" s="32"/>
      <c r="K18" s="246" t="s">
        <v>253</v>
      </c>
    </row>
    <row r="19" spans="1:11" ht="21.75" customHeight="1">
      <c r="A19" s="249"/>
      <c r="B19" s="243"/>
      <c r="C19" s="243"/>
      <c r="D19" s="243"/>
      <c r="E19" s="259"/>
      <c r="F19" s="100" t="s">
        <v>220</v>
      </c>
      <c r="G19" s="129" t="s">
        <v>211</v>
      </c>
      <c r="H19" s="95"/>
      <c r="I19" s="93"/>
      <c r="J19" s="32"/>
      <c r="K19" s="247"/>
    </row>
    <row r="20" spans="1:11" ht="20.25" customHeight="1">
      <c r="A20" s="249"/>
      <c r="B20" s="243"/>
      <c r="C20" s="243"/>
      <c r="D20" s="243"/>
      <c r="E20" s="259"/>
      <c r="F20" s="100" t="s">
        <v>221</v>
      </c>
      <c r="G20" s="106" t="s">
        <v>195</v>
      </c>
      <c r="H20" s="95"/>
      <c r="I20" s="93"/>
      <c r="J20" s="32"/>
      <c r="K20" s="247"/>
    </row>
    <row r="21" spans="1:11" ht="20.25" customHeight="1">
      <c r="A21" s="249"/>
      <c r="B21" s="243"/>
      <c r="C21" s="243"/>
      <c r="D21" s="243"/>
      <c r="E21" s="259"/>
      <c r="F21" s="100" t="s">
        <v>222</v>
      </c>
      <c r="G21" s="106" t="s">
        <v>195</v>
      </c>
      <c r="H21" s="95"/>
      <c r="I21" s="93"/>
      <c r="J21" s="32"/>
      <c r="K21" s="247"/>
    </row>
    <row r="22" spans="1:11" ht="19.5" customHeight="1">
      <c r="A22" s="249"/>
      <c r="B22" s="243"/>
      <c r="C22" s="243"/>
      <c r="D22" s="243"/>
      <c r="E22" s="259"/>
      <c r="F22" s="100" t="s">
        <v>223</v>
      </c>
      <c r="G22" s="106" t="s">
        <v>195</v>
      </c>
      <c r="H22" s="95"/>
      <c r="I22" s="93"/>
      <c r="J22" s="32"/>
      <c r="K22" s="247"/>
    </row>
    <row r="23" spans="1:11" ht="20.25" customHeight="1">
      <c r="A23" s="249"/>
      <c r="B23" s="243"/>
      <c r="C23" s="243"/>
      <c r="D23" s="243"/>
      <c r="E23" s="259"/>
      <c r="F23" s="100" t="s">
        <v>230</v>
      </c>
      <c r="G23" s="106" t="s">
        <v>195</v>
      </c>
      <c r="H23" s="95"/>
      <c r="I23" s="93"/>
      <c r="J23" s="32"/>
      <c r="K23" s="247"/>
    </row>
    <row r="24" spans="1:11" ht="31.5" customHeight="1">
      <c r="A24" s="249"/>
      <c r="B24" s="243"/>
      <c r="C24" s="243"/>
      <c r="D24" s="243"/>
      <c r="E24" s="259"/>
      <c r="F24" s="166" t="s">
        <v>275</v>
      </c>
      <c r="G24" s="106" t="s">
        <v>195</v>
      </c>
      <c r="H24" s="100"/>
      <c r="I24" s="98"/>
      <c r="J24" s="32"/>
      <c r="K24" s="247"/>
    </row>
    <row r="25" spans="1:11" ht="21" customHeight="1">
      <c r="A25" s="249"/>
      <c r="B25" s="244"/>
      <c r="C25" s="244"/>
      <c r="D25" s="244"/>
      <c r="E25" s="260"/>
      <c r="F25" s="150" t="s">
        <v>276</v>
      </c>
      <c r="G25" s="106" t="s">
        <v>195</v>
      </c>
      <c r="H25" s="95"/>
      <c r="I25" s="93"/>
      <c r="J25" s="32"/>
      <c r="K25" s="248"/>
    </row>
    <row r="26" spans="1:11" ht="51" customHeight="1">
      <c r="A26" s="249"/>
      <c r="B26" s="42">
        <v>8</v>
      </c>
      <c r="C26" s="43" t="s">
        <v>129</v>
      </c>
      <c r="D26" s="45" t="s">
        <v>130</v>
      </c>
      <c r="E26" s="46" t="s">
        <v>163</v>
      </c>
      <c r="F26" s="48"/>
      <c r="G26" s="106"/>
      <c r="H26" s="95"/>
      <c r="I26" s="93"/>
      <c r="J26" s="32"/>
      <c r="K26" s="14"/>
    </row>
    <row r="27" spans="1:11" ht="73.5" customHeight="1">
      <c r="A27" s="249"/>
      <c r="B27" s="42">
        <v>9</v>
      </c>
      <c r="C27" s="43" t="s">
        <v>131</v>
      </c>
      <c r="D27" s="45" t="s">
        <v>132</v>
      </c>
      <c r="E27" s="94" t="s">
        <v>215</v>
      </c>
      <c r="F27" s="48" t="s">
        <v>80</v>
      </c>
      <c r="G27" s="106" t="s">
        <v>201</v>
      </c>
      <c r="H27" s="108" t="s">
        <v>255</v>
      </c>
      <c r="I27" s="93" t="s">
        <v>13</v>
      </c>
      <c r="J27" s="32">
        <v>100</v>
      </c>
      <c r="K27" s="14" t="s">
        <v>133</v>
      </c>
    </row>
    <row r="28" spans="1:11" ht="21.75" customHeight="1">
      <c r="A28" s="252" t="s">
        <v>134</v>
      </c>
      <c r="B28" s="242">
        <v>10</v>
      </c>
      <c r="C28" s="242" t="s">
        <v>135</v>
      </c>
      <c r="D28" s="242" t="s">
        <v>1</v>
      </c>
      <c r="E28" s="258" t="s">
        <v>136</v>
      </c>
      <c r="F28" s="100" t="s">
        <v>225</v>
      </c>
      <c r="G28" s="106" t="s">
        <v>195</v>
      </c>
      <c r="H28" s="95"/>
      <c r="I28" s="93"/>
      <c r="J28" s="32"/>
      <c r="K28" s="272" t="s">
        <v>216</v>
      </c>
    </row>
    <row r="29" spans="1:11" ht="21" customHeight="1">
      <c r="A29" s="253"/>
      <c r="B29" s="243"/>
      <c r="C29" s="243"/>
      <c r="D29" s="243"/>
      <c r="E29" s="259"/>
      <c r="F29" s="100" t="s">
        <v>226</v>
      </c>
      <c r="G29" s="106" t="s">
        <v>195</v>
      </c>
      <c r="H29" s="95"/>
      <c r="I29" s="93"/>
      <c r="J29" s="32"/>
      <c r="K29" s="273"/>
    </row>
    <row r="30" spans="1:11" ht="18.75" customHeight="1">
      <c r="A30" s="253"/>
      <c r="B30" s="243"/>
      <c r="C30" s="243"/>
      <c r="D30" s="243"/>
      <c r="E30" s="259"/>
      <c r="F30" s="100" t="s">
        <v>221</v>
      </c>
      <c r="G30" s="106" t="s">
        <v>211</v>
      </c>
      <c r="H30" s="95"/>
      <c r="I30" s="93"/>
      <c r="J30" s="32"/>
      <c r="K30" s="273"/>
    </row>
    <row r="31" spans="1:11" ht="21" customHeight="1">
      <c r="A31" s="253"/>
      <c r="B31" s="243"/>
      <c r="C31" s="243"/>
      <c r="D31" s="243"/>
      <c r="E31" s="259"/>
      <c r="F31" s="100" t="s">
        <v>222</v>
      </c>
      <c r="G31" s="106" t="s">
        <v>211</v>
      </c>
      <c r="H31" s="95"/>
      <c r="I31" s="93"/>
      <c r="J31" s="32"/>
      <c r="K31" s="273"/>
    </row>
    <row r="32" spans="1:11" ht="19.5" customHeight="1">
      <c r="A32" s="253"/>
      <c r="B32" s="243"/>
      <c r="C32" s="243"/>
      <c r="D32" s="243"/>
      <c r="E32" s="259"/>
      <c r="F32" s="100" t="s">
        <v>231</v>
      </c>
      <c r="G32" s="106" t="s">
        <v>211</v>
      </c>
      <c r="H32" s="95"/>
      <c r="I32" s="93"/>
      <c r="J32" s="32"/>
      <c r="K32" s="273"/>
    </row>
    <row r="33" spans="1:11" ht="20.25" customHeight="1">
      <c r="A33" s="253"/>
      <c r="B33" s="243"/>
      <c r="C33" s="243"/>
      <c r="D33" s="243"/>
      <c r="E33" s="259"/>
      <c r="F33" s="100" t="s">
        <v>232</v>
      </c>
      <c r="G33" s="106" t="s">
        <v>211</v>
      </c>
      <c r="H33" s="95"/>
      <c r="I33" s="93"/>
      <c r="J33" s="32"/>
      <c r="K33" s="273"/>
    </row>
    <row r="34" spans="1:11" ht="20.25" customHeight="1">
      <c r="A34" s="253"/>
      <c r="B34" s="243"/>
      <c r="C34" s="243"/>
      <c r="D34" s="243"/>
      <c r="E34" s="259"/>
      <c r="F34" s="100" t="s">
        <v>233</v>
      </c>
      <c r="G34" s="106" t="s">
        <v>195</v>
      </c>
      <c r="H34" s="95"/>
      <c r="I34" s="93"/>
      <c r="J34" s="32"/>
      <c r="K34" s="273"/>
    </row>
    <row r="35" spans="1:11" ht="18.75" customHeight="1">
      <c r="A35" s="253"/>
      <c r="B35" s="243"/>
      <c r="C35" s="243"/>
      <c r="D35" s="243"/>
      <c r="E35" s="259"/>
      <c r="F35" s="108" t="s">
        <v>248</v>
      </c>
      <c r="G35" s="106" t="s">
        <v>196</v>
      </c>
      <c r="H35" s="95"/>
      <c r="I35" s="93"/>
      <c r="J35" s="32"/>
      <c r="K35" s="273"/>
    </row>
    <row r="36" spans="1:11" ht="21.75" customHeight="1">
      <c r="A36" s="253"/>
      <c r="B36" s="244"/>
      <c r="C36" s="244"/>
      <c r="D36" s="244"/>
      <c r="E36" s="260"/>
      <c r="F36" s="108" t="s">
        <v>250</v>
      </c>
      <c r="G36" s="106" t="s">
        <v>196</v>
      </c>
      <c r="H36" s="95"/>
      <c r="I36" s="93"/>
      <c r="J36" s="32"/>
      <c r="K36" s="274"/>
    </row>
    <row r="37" spans="1:11" ht="114.75" customHeight="1">
      <c r="A37" s="60"/>
      <c r="B37" s="42">
        <v>11</v>
      </c>
      <c r="C37" s="43" t="s">
        <v>137</v>
      </c>
      <c r="D37" s="45" t="s">
        <v>1</v>
      </c>
      <c r="E37" s="46" t="s">
        <v>138</v>
      </c>
      <c r="F37" s="48"/>
      <c r="G37" s="106"/>
      <c r="H37" s="95"/>
      <c r="I37" s="93"/>
      <c r="J37" s="32"/>
      <c r="K37" s="14"/>
    </row>
    <row r="38" spans="1:11" ht="45" customHeight="1">
      <c r="A38" s="60"/>
      <c r="B38" s="214">
        <v>12</v>
      </c>
      <c r="C38" s="183" t="s">
        <v>139</v>
      </c>
      <c r="D38" s="254" t="s">
        <v>46</v>
      </c>
      <c r="E38" s="254" t="s">
        <v>237</v>
      </c>
      <c r="F38" s="48"/>
      <c r="G38" s="106"/>
      <c r="H38" s="108" t="s">
        <v>255</v>
      </c>
      <c r="I38" s="93" t="s">
        <v>13</v>
      </c>
      <c r="J38" s="32"/>
      <c r="K38" s="14" t="s">
        <v>242</v>
      </c>
    </row>
    <row r="39" spans="1:11" ht="34.5" customHeight="1">
      <c r="A39" s="60"/>
      <c r="B39" s="250"/>
      <c r="C39" s="251"/>
      <c r="D39" s="255"/>
      <c r="E39" s="255"/>
      <c r="F39" s="48"/>
      <c r="G39" s="106"/>
      <c r="H39" s="108" t="s">
        <v>255</v>
      </c>
      <c r="I39" s="93" t="s">
        <v>140</v>
      </c>
      <c r="J39" s="32">
        <v>50</v>
      </c>
      <c r="K39" s="14" t="s">
        <v>141</v>
      </c>
    </row>
    <row r="40" spans="1:11" ht="65.25" customHeight="1">
      <c r="A40" s="61"/>
      <c r="B40" s="42">
        <v>13</v>
      </c>
      <c r="C40" s="43" t="s">
        <v>142</v>
      </c>
      <c r="D40" s="45" t="s">
        <v>1</v>
      </c>
      <c r="E40" s="101" t="s">
        <v>235</v>
      </c>
      <c r="F40" s="100" t="s">
        <v>236</v>
      </c>
      <c r="G40" s="106" t="s">
        <v>201</v>
      </c>
      <c r="H40" s="110" t="s">
        <v>261</v>
      </c>
      <c r="I40" s="92" t="s">
        <v>188</v>
      </c>
      <c r="J40" s="25">
        <v>275</v>
      </c>
      <c r="K40" s="8" t="s">
        <v>189</v>
      </c>
    </row>
    <row r="41" spans="1:11" ht="66" customHeight="1">
      <c r="A41" s="249" t="s">
        <v>143</v>
      </c>
      <c r="B41" s="52">
        <v>14</v>
      </c>
      <c r="C41" s="53" t="s">
        <v>144</v>
      </c>
      <c r="D41" s="45" t="s">
        <v>145</v>
      </c>
      <c r="E41" s="101" t="s">
        <v>234</v>
      </c>
      <c r="F41" s="48" t="s">
        <v>165</v>
      </c>
      <c r="G41" s="106" t="s">
        <v>201</v>
      </c>
      <c r="H41" s="66"/>
      <c r="I41" s="104"/>
      <c r="J41" s="62"/>
      <c r="K41" s="54"/>
    </row>
    <row r="42" spans="1:11" ht="58.5" customHeight="1">
      <c r="A42" s="249"/>
      <c r="B42" s="52">
        <v>15</v>
      </c>
      <c r="C42" s="53" t="s">
        <v>268</v>
      </c>
      <c r="D42" s="45" t="s">
        <v>1</v>
      </c>
      <c r="E42" s="46" t="s">
        <v>146</v>
      </c>
      <c r="F42" s="48"/>
      <c r="G42" s="106"/>
      <c r="H42" s="95"/>
      <c r="I42" s="93"/>
      <c r="J42" s="32"/>
      <c r="K42" s="14"/>
    </row>
    <row r="43" spans="1:11" ht="75.75" customHeight="1">
      <c r="A43" s="249" t="s">
        <v>147</v>
      </c>
      <c r="B43" s="102">
        <v>16</v>
      </c>
      <c r="C43" s="99" t="s">
        <v>148</v>
      </c>
      <c r="D43" s="103" t="s">
        <v>149</v>
      </c>
      <c r="E43" s="103" t="s">
        <v>238</v>
      </c>
      <c r="F43" s="48"/>
      <c r="G43" s="106"/>
      <c r="H43" s="26"/>
      <c r="I43" s="53"/>
      <c r="J43" s="27"/>
      <c r="K43" s="3"/>
    </row>
    <row r="44" spans="1:11" ht="44.25" customHeight="1">
      <c r="A44" s="249"/>
      <c r="B44" s="198">
        <v>17</v>
      </c>
      <c r="C44" s="221" t="s">
        <v>150</v>
      </c>
      <c r="D44" s="218" t="s">
        <v>151</v>
      </c>
      <c r="E44" s="218" t="s">
        <v>152</v>
      </c>
      <c r="F44" s="40"/>
      <c r="G44" s="22"/>
      <c r="H44" s="108" t="s">
        <v>169</v>
      </c>
      <c r="I44" s="98" t="s">
        <v>20</v>
      </c>
      <c r="J44" s="32">
        <v>690</v>
      </c>
      <c r="K44" s="8" t="s">
        <v>67</v>
      </c>
    </row>
    <row r="45" spans="1:11" ht="33" customHeight="1">
      <c r="A45" s="249"/>
      <c r="B45" s="198"/>
      <c r="C45" s="221"/>
      <c r="D45" s="218"/>
      <c r="E45" s="218"/>
      <c r="F45" s="48"/>
      <c r="G45" s="106"/>
      <c r="H45" s="108" t="s">
        <v>169</v>
      </c>
      <c r="I45" s="163" t="s">
        <v>18</v>
      </c>
      <c r="J45" s="32"/>
      <c r="K45" s="8" t="s">
        <v>283</v>
      </c>
    </row>
    <row r="46" spans="1:11" ht="45" customHeight="1">
      <c r="A46" s="249"/>
      <c r="B46" s="198"/>
      <c r="C46" s="221"/>
      <c r="D46" s="218"/>
      <c r="E46" s="218"/>
      <c r="F46" s="48"/>
      <c r="G46" s="106"/>
      <c r="H46" s="26" t="s">
        <v>169</v>
      </c>
      <c r="I46" s="53" t="s">
        <v>284</v>
      </c>
      <c r="J46" s="32"/>
      <c r="K46" s="8" t="s">
        <v>285</v>
      </c>
    </row>
    <row r="47" spans="1:11" ht="33" customHeight="1">
      <c r="A47" s="249"/>
      <c r="B47" s="198"/>
      <c r="C47" s="221"/>
      <c r="D47" s="218"/>
      <c r="E47" s="218"/>
      <c r="F47" s="48"/>
      <c r="G47" s="106"/>
      <c r="H47" s="105" t="s">
        <v>169</v>
      </c>
      <c r="I47" s="53" t="s">
        <v>155</v>
      </c>
      <c r="J47" s="32">
        <v>450</v>
      </c>
      <c r="K47" s="8" t="s">
        <v>156</v>
      </c>
    </row>
    <row r="48" spans="1:11" ht="33" customHeight="1">
      <c r="A48" s="249"/>
      <c r="B48" s="198"/>
      <c r="C48" s="221"/>
      <c r="D48" s="218"/>
      <c r="E48" s="218"/>
      <c r="F48" s="162"/>
      <c r="G48" s="163"/>
      <c r="H48" s="105" t="s">
        <v>169</v>
      </c>
      <c r="I48" s="53" t="s">
        <v>153</v>
      </c>
      <c r="J48" s="27">
        <v>200</v>
      </c>
      <c r="K48" s="8" t="s">
        <v>154</v>
      </c>
    </row>
    <row r="49" spans="1:11" ht="31.5" customHeight="1">
      <c r="A49" s="249"/>
      <c r="B49" s="198"/>
      <c r="C49" s="221"/>
      <c r="D49" s="218"/>
      <c r="E49" s="218"/>
      <c r="F49" s="48"/>
      <c r="G49" s="106"/>
      <c r="H49" s="105" t="s">
        <v>169</v>
      </c>
      <c r="I49" s="53" t="s">
        <v>157</v>
      </c>
      <c r="J49" s="32">
        <v>50</v>
      </c>
      <c r="K49" s="8" t="s">
        <v>304</v>
      </c>
    </row>
    <row r="50" spans="1:11" ht="43.5" customHeight="1">
      <c r="A50" s="249"/>
      <c r="B50" s="198"/>
      <c r="C50" s="221"/>
      <c r="D50" s="218"/>
      <c r="E50" s="218"/>
      <c r="F50" s="48"/>
      <c r="G50" s="106"/>
      <c r="H50" s="105" t="s">
        <v>169</v>
      </c>
      <c r="I50" s="93" t="s">
        <v>158</v>
      </c>
      <c r="J50" s="32"/>
      <c r="K50" s="172" t="s">
        <v>294</v>
      </c>
    </row>
    <row r="51" spans="1:11" ht="44.25" customHeight="1" thickBot="1">
      <c r="A51" s="261"/>
      <c r="B51" s="55">
        <v>18</v>
      </c>
      <c r="C51" s="55" t="s">
        <v>159</v>
      </c>
      <c r="D51" s="56" t="s">
        <v>160</v>
      </c>
      <c r="E51" s="56" t="s">
        <v>161</v>
      </c>
      <c r="F51" s="63"/>
      <c r="G51" s="64"/>
      <c r="H51" s="67"/>
      <c r="I51" s="55"/>
      <c r="J51" s="65"/>
      <c r="K51" s="57"/>
    </row>
    <row r="52" spans="1:11" ht="25.5" customHeight="1" thickBot="1">
      <c r="A52" s="123"/>
      <c r="B52" s="124"/>
      <c r="C52" s="124"/>
      <c r="D52" s="125"/>
      <c r="E52" s="125"/>
      <c r="F52" s="125"/>
      <c r="G52" s="125"/>
      <c r="H52" s="18"/>
      <c r="I52" s="17"/>
      <c r="J52" s="18">
        <f>SUM(J4:J51)</f>
        <v>2717</v>
      </c>
      <c r="K52" s="58">
        <f>J52/6.67</f>
        <v>407.34632683658174</v>
      </c>
    </row>
    <row r="53" spans="1:11" ht="26.25" customHeight="1" thickBot="1">
      <c r="A53" s="174" t="s">
        <v>309</v>
      </c>
      <c r="B53" s="175"/>
      <c r="C53" s="136" t="s">
        <v>72</v>
      </c>
      <c r="D53" s="133"/>
      <c r="E53" s="140">
        <v>32</v>
      </c>
      <c r="F53" s="141">
        <f>E53/E59</f>
        <v>0.011777695988222304</v>
      </c>
      <c r="G53" s="18"/>
      <c r="H53" s="207" t="s">
        <v>270</v>
      </c>
      <c r="I53" s="208"/>
      <c r="J53" s="147" t="s">
        <v>175</v>
      </c>
      <c r="K53" s="148" t="s">
        <v>271</v>
      </c>
    </row>
    <row r="54" spans="1:11" ht="30" customHeight="1">
      <c r="A54" s="176"/>
      <c r="B54" s="177"/>
      <c r="C54" s="137" t="s">
        <v>54</v>
      </c>
      <c r="D54" s="134"/>
      <c r="E54" s="142">
        <v>795</v>
      </c>
      <c r="F54" s="143">
        <f>E54/E59</f>
        <v>0.2926021347073979</v>
      </c>
      <c r="G54" s="59"/>
      <c r="H54" s="189" t="s">
        <v>272</v>
      </c>
      <c r="I54" s="190"/>
      <c r="J54" s="157">
        <f>SUMIF(H4:H51,"A",J4:J51)</f>
        <v>150</v>
      </c>
      <c r="K54" s="158">
        <f>J54/6.67</f>
        <v>22.488755622188904</v>
      </c>
    </row>
    <row r="55" spans="1:11" ht="29.25" customHeight="1">
      <c r="A55" s="176"/>
      <c r="B55" s="177"/>
      <c r="C55" s="138" t="s">
        <v>87</v>
      </c>
      <c r="D55" s="134"/>
      <c r="E55" s="142">
        <v>1590</v>
      </c>
      <c r="F55" s="143">
        <f>E55/E59</f>
        <v>0.5852042694147958</v>
      </c>
      <c r="H55" s="191" t="s">
        <v>258</v>
      </c>
      <c r="I55" s="192"/>
      <c r="J55" s="159">
        <f>SUMIF(H4:H51,"B",J4:J51)</f>
        <v>70</v>
      </c>
      <c r="K55" s="160">
        <f>J55/6.67</f>
        <v>10.494752623688155</v>
      </c>
    </row>
    <row r="56" spans="1:11" ht="28.5" customHeight="1">
      <c r="A56" s="176"/>
      <c r="B56" s="177"/>
      <c r="C56" s="137" t="s">
        <v>73</v>
      </c>
      <c r="D56" s="134"/>
      <c r="E56" s="142">
        <v>130</v>
      </c>
      <c r="F56" s="143">
        <f>E56/E59</f>
        <v>0.04784688995215311</v>
      </c>
      <c r="H56" s="193" t="s">
        <v>259</v>
      </c>
      <c r="I56" s="194"/>
      <c r="J56" s="161">
        <f>SUMIF(H4:H51,"C",J4:J51)</f>
        <v>2002</v>
      </c>
      <c r="K56" s="160">
        <f>J56/6.67</f>
        <v>300.14992503748124</v>
      </c>
    </row>
    <row r="57" spans="1:11" ht="24" customHeight="1">
      <c r="A57" s="176"/>
      <c r="B57" s="177"/>
      <c r="C57" s="137" t="s">
        <v>74</v>
      </c>
      <c r="D57" s="134"/>
      <c r="E57" s="142">
        <v>70</v>
      </c>
      <c r="F57" s="143">
        <f>E57/E59</f>
        <v>0.02576370997423629</v>
      </c>
      <c r="H57" s="193" t="s">
        <v>260</v>
      </c>
      <c r="I57" s="194"/>
      <c r="J57" s="161">
        <f>SUMIF(H4:H51,"D",J4:J51)</f>
        <v>495</v>
      </c>
      <c r="K57" s="160">
        <f>J57/6.67</f>
        <v>74.2128935532234</v>
      </c>
    </row>
    <row r="58" spans="1:11" ht="22.5" customHeight="1">
      <c r="A58" s="176"/>
      <c r="B58" s="177"/>
      <c r="C58" s="137" t="s">
        <v>75</v>
      </c>
      <c r="D58" s="134"/>
      <c r="E58" s="142">
        <v>100</v>
      </c>
      <c r="F58" s="143">
        <f>E58/E59</f>
        <v>0.0368052999631947</v>
      </c>
      <c r="H58" s="195" t="s">
        <v>257</v>
      </c>
      <c r="I58" s="196"/>
      <c r="J58" s="119">
        <f>J54+J55+J56</f>
        <v>2222</v>
      </c>
      <c r="K58" s="120">
        <f>K54+K55+K56</f>
        <v>333.1334332833583</v>
      </c>
    </row>
    <row r="59" spans="1:11" ht="24" customHeight="1" thickBot="1">
      <c r="A59" s="178"/>
      <c r="B59" s="179"/>
      <c r="C59" s="139" t="s">
        <v>76</v>
      </c>
      <c r="D59" s="135"/>
      <c r="E59" s="144">
        <f>SUM(E53:E58)</f>
        <v>2717</v>
      </c>
      <c r="F59" s="145">
        <f>E59/E59</f>
        <v>1</v>
      </c>
      <c r="H59" s="187" t="s">
        <v>176</v>
      </c>
      <c r="I59" s="188"/>
      <c r="J59" s="121">
        <f>J54+J55+J56+J57</f>
        <v>2717</v>
      </c>
      <c r="K59" s="122">
        <f>J59/6.67</f>
        <v>407.34632683658174</v>
      </c>
    </row>
    <row r="60" ht="14.25" thickBot="1"/>
    <row r="61" spans="1:6" ht="25.5" customHeight="1">
      <c r="A61" s="174" t="s">
        <v>311</v>
      </c>
      <c r="B61" s="175"/>
      <c r="C61" s="136" t="s">
        <v>72</v>
      </c>
      <c r="D61" s="133"/>
      <c r="E61" s="140">
        <v>32</v>
      </c>
      <c r="F61" s="141">
        <f>E61/E67</f>
        <v>0.0144014401440144</v>
      </c>
    </row>
    <row r="62" spans="1:6" ht="25.5" customHeight="1">
      <c r="A62" s="176"/>
      <c r="B62" s="177"/>
      <c r="C62" s="137" t="s">
        <v>54</v>
      </c>
      <c r="D62" s="134"/>
      <c r="E62" s="142">
        <v>520</v>
      </c>
      <c r="F62" s="143">
        <f>E62/E67</f>
        <v>0.23402340234023403</v>
      </c>
    </row>
    <row r="63" spans="1:6" ht="25.5" customHeight="1">
      <c r="A63" s="176"/>
      <c r="B63" s="177"/>
      <c r="C63" s="138" t="s">
        <v>87</v>
      </c>
      <c r="D63" s="134"/>
      <c r="E63" s="142">
        <v>1590</v>
      </c>
      <c r="F63" s="143">
        <f>E63/E67</f>
        <v>0.7155715571557155</v>
      </c>
    </row>
    <row r="64" spans="1:6" ht="25.5" customHeight="1">
      <c r="A64" s="176"/>
      <c r="B64" s="177"/>
      <c r="C64" s="137" t="s">
        <v>73</v>
      </c>
      <c r="D64" s="134"/>
      <c r="E64" s="142">
        <v>80</v>
      </c>
      <c r="F64" s="143">
        <f>E64/E67</f>
        <v>0.036003600360036005</v>
      </c>
    </row>
    <row r="65" spans="1:6" ht="25.5" customHeight="1">
      <c r="A65" s="176"/>
      <c r="B65" s="177"/>
      <c r="C65" s="137" t="s">
        <v>74</v>
      </c>
      <c r="D65" s="134"/>
      <c r="E65" s="142"/>
      <c r="F65" s="143">
        <f>E65/E67</f>
        <v>0</v>
      </c>
    </row>
    <row r="66" spans="1:6" ht="25.5" customHeight="1">
      <c r="A66" s="176"/>
      <c r="B66" s="177"/>
      <c r="C66" s="137" t="s">
        <v>75</v>
      </c>
      <c r="D66" s="134"/>
      <c r="E66" s="142"/>
      <c r="F66" s="143">
        <f>E66/E67</f>
        <v>0</v>
      </c>
    </row>
    <row r="67" spans="1:6" ht="25.5" customHeight="1" thickBot="1">
      <c r="A67" s="178"/>
      <c r="B67" s="179"/>
      <c r="C67" s="139" t="s">
        <v>76</v>
      </c>
      <c r="D67" s="135"/>
      <c r="E67" s="144">
        <f>SUM(E61:E66)</f>
        <v>2222</v>
      </c>
      <c r="F67" s="145">
        <f>E67/E67</f>
        <v>1</v>
      </c>
    </row>
  </sheetData>
  <sheetProtection/>
  <autoFilter ref="A3:K59"/>
  <mergeCells count="54">
    <mergeCell ref="A61:B67"/>
    <mergeCell ref="H53:I53"/>
    <mergeCell ref="A53:B59"/>
    <mergeCell ref="F2:G2"/>
    <mergeCell ref="K28:K36"/>
    <mergeCell ref="E44:E50"/>
    <mergeCell ref="H54:I54"/>
    <mergeCell ref="H55:I55"/>
    <mergeCell ref="H56:I56"/>
    <mergeCell ref="H57:I57"/>
    <mergeCell ref="H58:I58"/>
    <mergeCell ref="H59:I59"/>
    <mergeCell ref="B38:B39"/>
    <mergeCell ref="C38:C39"/>
    <mergeCell ref="D38:D39"/>
    <mergeCell ref="E7:E11"/>
    <mergeCell ref="A1:K1"/>
    <mergeCell ref="A7:A12"/>
    <mergeCell ref="A2:A3"/>
    <mergeCell ref="B2:B3"/>
    <mergeCell ref="C2:C3"/>
    <mergeCell ref="D2:D3"/>
    <mergeCell ref="A4:A6"/>
    <mergeCell ref="C4:C6"/>
    <mergeCell ref="D4:D6"/>
    <mergeCell ref="E4:E6"/>
    <mergeCell ref="D7:D11"/>
    <mergeCell ref="E2:E3"/>
    <mergeCell ref="B4:B6"/>
    <mergeCell ref="C7:C11"/>
    <mergeCell ref="B7:B11"/>
    <mergeCell ref="H2:J2"/>
    <mergeCell ref="A41:A42"/>
    <mergeCell ref="A43:A51"/>
    <mergeCell ref="B44:B50"/>
    <mergeCell ref="C44:C50"/>
    <mergeCell ref="D44:D50"/>
    <mergeCell ref="A28:A36"/>
    <mergeCell ref="C28:C36"/>
    <mergeCell ref="B28:B36"/>
    <mergeCell ref="E38:E39"/>
    <mergeCell ref="D13:D14"/>
    <mergeCell ref="D18:D25"/>
    <mergeCell ref="E18:E25"/>
    <mergeCell ref="D28:D36"/>
    <mergeCell ref="E28:E36"/>
    <mergeCell ref="E13:E14"/>
    <mergeCell ref="K18:K25"/>
    <mergeCell ref="A18:A27"/>
    <mergeCell ref="A13:A17"/>
    <mergeCell ref="B13:B14"/>
    <mergeCell ref="C13:C14"/>
    <mergeCell ref="B18:B25"/>
    <mergeCell ref="C18:C25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2018-01-10T11:46:53Z</dcterms:modified>
  <cp:category/>
  <cp:version/>
  <cp:contentType/>
  <cp:contentStatus/>
</cp:coreProperties>
</file>